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ahandusosakond\Eelarve\2025 EELARVE\Eelarve muutmine\"/>
    </mc:Choice>
  </mc:AlternateContent>
  <xr:revisionPtr revIDLastSave="0" documentId="13_ncr:1_{40254E11-B1E6-47A1-BF98-B43D16D3ECB2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LISA 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4" i="12" l="1"/>
  <c r="H474" i="12"/>
  <c r="D474" i="12"/>
  <c r="E423" i="12"/>
  <c r="F423" i="12"/>
  <c r="G423" i="12"/>
  <c r="H423" i="12"/>
  <c r="I423" i="12"/>
  <c r="D423" i="12"/>
  <c r="E430" i="12"/>
  <c r="F430" i="12"/>
  <c r="G430" i="12"/>
  <c r="H430" i="12"/>
  <c r="I430" i="12"/>
  <c r="D430" i="12"/>
  <c r="E436" i="12"/>
  <c r="F436" i="12"/>
  <c r="G436" i="12"/>
  <c r="H436" i="12"/>
  <c r="I436" i="12"/>
  <c r="D436" i="12"/>
  <c r="E442" i="12"/>
  <c r="F442" i="12"/>
  <c r="G442" i="12"/>
  <c r="H442" i="12"/>
  <c r="I442" i="12"/>
  <c r="D442" i="12"/>
  <c r="E449" i="12"/>
  <c r="F449" i="12"/>
  <c r="G449" i="12"/>
  <c r="H449" i="12"/>
  <c r="I449" i="12"/>
  <c r="D449" i="12"/>
  <c r="E454" i="12"/>
  <c r="F454" i="12"/>
  <c r="G454" i="12"/>
  <c r="H454" i="12"/>
  <c r="I454" i="12"/>
  <c r="D454" i="12"/>
  <c r="E460" i="12"/>
  <c r="F460" i="12"/>
  <c r="G460" i="12"/>
  <c r="H460" i="12"/>
  <c r="I460" i="12"/>
  <c r="D460" i="12"/>
  <c r="E465" i="12"/>
  <c r="F465" i="12"/>
  <c r="G465" i="12"/>
  <c r="H465" i="12"/>
  <c r="I465" i="12"/>
  <c r="D465" i="12"/>
  <c r="E472" i="12"/>
  <c r="E471" i="12" s="1"/>
  <c r="E470" i="12" s="1"/>
  <c r="F472" i="12"/>
  <c r="F471" i="12" s="1"/>
  <c r="F470" i="12" s="1"/>
  <c r="G472" i="12"/>
  <c r="G471" i="12" s="1"/>
  <c r="G470" i="12" s="1"/>
  <c r="H472" i="12"/>
  <c r="H471" i="12" s="1"/>
  <c r="H470" i="12" s="1"/>
  <c r="I472" i="12"/>
  <c r="I471" i="12" s="1"/>
  <c r="I470" i="12" s="1"/>
  <c r="D472" i="12"/>
  <c r="D471" i="12" s="1"/>
  <c r="D470" i="12" s="1"/>
  <c r="D414" i="12"/>
  <c r="D413" i="12" s="1"/>
  <c r="D407" i="12"/>
  <c r="D401" i="12"/>
  <c r="D394" i="12"/>
  <c r="D386" i="12"/>
  <c r="D380" i="12"/>
  <c r="D374" i="12"/>
  <c r="E380" i="12"/>
  <c r="F380" i="12"/>
  <c r="G380" i="12"/>
  <c r="H380" i="12"/>
  <c r="I380" i="12"/>
  <c r="E386" i="12"/>
  <c r="F386" i="12"/>
  <c r="G386" i="12"/>
  <c r="H386" i="12"/>
  <c r="I386" i="12"/>
  <c r="E394" i="12"/>
  <c r="F394" i="12"/>
  <c r="G394" i="12"/>
  <c r="H394" i="12"/>
  <c r="I394" i="12"/>
  <c r="E401" i="12"/>
  <c r="F401" i="12"/>
  <c r="G401" i="12"/>
  <c r="H401" i="12"/>
  <c r="I401" i="12"/>
  <c r="E407" i="12"/>
  <c r="F407" i="12"/>
  <c r="G407" i="12"/>
  <c r="H407" i="12"/>
  <c r="I407" i="12"/>
  <c r="E414" i="12"/>
  <c r="E413" i="12" s="1"/>
  <c r="F414" i="12"/>
  <c r="F413" i="12" s="1"/>
  <c r="G414" i="12"/>
  <c r="G413" i="12" s="1"/>
  <c r="H414" i="12"/>
  <c r="H413" i="12" s="1"/>
  <c r="I414" i="12"/>
  <c r="I413" i="12" s="1"/>
  <c r="E374" i="12"/>
  <c r="F374" i="12"/>
  <c r="G374" i="12"/>
  <c r="H374" i="12"/>
  <c r="I374" i="12"/>
  <c r="E365" i="12"/>
  <c r="F365" i="12"/>
  <c r="G365" i="12"/>
  <c r="H365" i="12"/>
  <c r="I365" i="12"/>
  <c r="D365" i="12"/>
  <c r="E360" i="12"/>
  <c r="F360" i="12"/>
  <c r="G360" i="12"/>
  <c r="H360" i="12"/>
  <c r="I360" i="12"/>
  <c r="D360" i="12"/>
  <c r="E353" i="12"/>
  <c r="F353" i="12"/>
  <c r="G353" i="12"/>
  <c r="H353" i="12"/>
  <c r="I353" i="12"/>
  <c r="D353" i="12"/>
  <c r="E345" i="12"/>
  <c r="F345" i="12"/>
  <c r="G345" i="12"/>
  <c r="H345" i="12"/>
  <c r="I345" i="12"/>
  <c r="D345" i="12"/>
  <c r="E339" i="12"/>
  <c r="F339" i="12"/>
  <c r="G339" i="12"/>
  <c r="H339" i="12"/>
  <c r="I339" i="12"/>
  <c r="D339" i="12"/>
  <c r="E333" i="12"/>
  <c r="F333" i="12"/>
  <c r="G333" i="12"/>
  <c r="H333" i="12"/>
  <c r="I333" i="12"/>
  <c r="D333" i="12"/>
  <c r="E325" i="12"/>
  <c r="F325" i="12"/>
  <c r="G325" i="12"/>
  <c r="H325" i="12"/>
  <c r="I325" i="12"/>
  <c r="D325" i="12"/>
  <c r="E319" i="12"/>
  <c r="F319" i="12"/>
  <c r="G319" i="12"/>
  <c r="H319" i="12"/>
  <c r="I319" i="12"/>
  <c r="D319" i="12"/>
  <c r="E312" i="12"/>
  <c r="F312" i="12"/>
  <c r="G312" i="12"/>
  <c r="H312" i="12"/>
  <c r="I312" i="12"/>
  <c r="D312" i="12"/>
  <c r="E297" i="12"/>
  <c r="F297" i="12"/>
  <c r="G297" i="12"/>
  <c r="H297" i="12"/>
  <c r="I297" i="12"/>
  <c r="D297" i="12"/>
  <c r="E290" i="12"/>
  <c r="F290" i="12"/>
  <c r="G290" i="12"/>
  <c r="H290" i="12"/>
  <c r="I290" i="12"/>
  <c r="D290" i="12"/>
  <c r="E284" i="12"/>
  <c r="F284" i="12"/>
  <c r="G284" i="12"/>
  <c r="H284" i="12"/>
  <c r="I284" i="12"/>
  <c r="D284" i="12"/>
  <c r="E278" i="12"/>
  <c r="F278" i="12"/>
  <c r="G278" i="12"/>
  <c r="H278" i="12"/>
  <c r="I278" i="12"/>
  <c r="D278" i="12"/>
  <c r="E272" i="12"/>
  <c r="F272" i="12"/>
  <c r="G272" i="12"/>
  <c r="H272" i="12"/>
  <c r="I272" i="12"/>
  <c r="D272" i="12"/>
  <c r="E265" i="12"/>
  <c r="F265" i="12"/>
  <c r="G265" i="12"/>
  <c r="H265" i="12"/>
  <c r="I265" i="12"/>
  <c r="D265" i="12"/>
  <c r="E257" i="12"/>
  <c r="F257" i="12"/>
  <c r="G257" i="12"/>
  <c r="H257" i="12"/>
  <c r="I257" i="12"/>
  <c r="D257" i="12"/>
  <c r="E252" i="12"/>
  <c r="F252" i="12"/>
  <c r="G252" i="12"/>
  <c r="H252" i="12"/>
  <c r="I252" i="12"/>
  <c r="D252" i="12"/>
  <c r="E245" i="12"/>
  <c r="F245" i="12"/>
  <c r="G245" i="12"/>
  <c r="H245" i="12"/>
  <c r="I245" i="12"/>
  <c r="D245" i="12"/>
  <c r="E237" i="12"/>
  <c r="F237" i="12"/>
  <c r="G237" i="12"/>
  <c r="H237" i="12"/>
  <c r="I237" i="12"/>
  <c r="D237" i="12"/>
  <c r="E231" i="12"/>
  <c r="F231" i="12"/>
  <c r="G231" i="12"/>
  <c r="H231" i="12"/>
  <c r="I231" i="12"/>
  <c r="D231" i="12"/>
  <c r="E225" i="12"/>
  <c r="F225" i="12"/>
  <c r="G225" i="12"/>
  <c r="H225" i="12"/>
  <c r="I225" i="12"/>
  <c r="D225" i="12"/>
  <c r="D216" i="12"/>
  <c r="J473" i="12"/>
  <c r="J472" i="12" s="1"/>
  <c r="J471" i="12" s="1"/>
  <c r="J470" i="12" s="1"/>
  <c r="J469" i="12"/>
  <c r="J468" i="12"/>
  <c r="J467" i="12"/>
  <c r="J466" i="12"/>
  <c r="J464" i="12"/>
  <c r="J463" i="12"/>
  <c r="J462" i="12"/>
  <c r="J461" i="12"/>
  <c r="J458" i="12"/>
  <c r="J457" i="12"/>
  <c r="J456" i="12"/>
  <c r="J455" i="12"/>
  <c r="J453" i="12"/>
  <c r="J452" i="12"/>
  <c r="J451" i="12"/>
  <c r="J450" i="12"/>
  <c r="J446" i="12"/>
  <c r="J445" i="12"/>
  <c r="J444" i="12"/>
  <c r="J443" i="12"/>
  <c r="J441" i="12"/>
  <c r="J440" i="12"/>
  <c r="J439" i="12"/>
  <c r="J438" i="12"/>
  <c r="J437" i="12"/>
  <c r="J434" i="12"/>
  <c r="J433" i="12"/>
  <c r="J432" i="12"/>
  <c r="J431" i="12"/>
  <c r="J429" i="12"/>
  <c r="J428" i="12"/>
  <c r="J427" i="12"/>
  <c r="J426" i="12"/>
  <c r="J425" i="12"/>
  <c r="J424" i="12"/>
  <c r="J422" i="12"/>
  <c r="J419" i="12"/>
  <c r="J418" i="12"/>
  <c r="J417" i="12"/>
  <c r="J416" i="12"/>
  <c r="J415" i="12"/>
  <c r="J412" i="12"/>
  <c r="J411" i="12"/>
  <c r="J410" i="12"/>
  <c r="J409" i="12"/>
  <c r="J408" i="12"/>
  <c r="J406" i="12"/>
  <c r="J405" i="12"/>
  <c r="J404" i="12"/>
  <c r="J403" i="12"/>
  <c r="J402" i="12"/>
  <c r="J400" i="12"/>
  <c r="J399" i="12"/>
  <c r="J398" i="12"/>
  <c r="J397" i="12"/>
  <c r="J396" i="12"/>
  <c r="J395" i="12"/>
  <c r="J392" i="12"/>
  <c r="J391" i="12"/>
  <c r="J390" i="12"/>
  <c r="J389" i="12"/>
  <c r="J388" i="12"/>
  <c r="J387" i="12"/>
  <c r="J385" i="12"/>
  <c r="J384" i="12"/>
  <c r="J383" i="12"/>
  <c r="J382" i="12"/>
  <c r="J381" i="12"/>
  <c r="J379" i="12"/>
  <c r="J378" i="12"/>
  <c r="J377" i="12"/>
  <c r="J376" i="12"/>
  <c r="J375" i="12"/>
  <c r="J371" i="12"/>
  <c r="J370" i="12"/>
  <c r="J369" i="12"/>
  <c r="J368" i="12"/>
  <c r="J367" i="12"/>
  <c r="J366" i="12"/>
  <c r="J364" i="12"/>
  <c r="J363" i="12"/>
  <c r="J362" i="12"/>
  <c r="J361" i="12"/>
  <c r="J359" i="12"/>
  <c r="J358" i="12"/>
  <c r="J357" i="12"/>
  <c r="J356" i="12"/>
  <c r="J355" i="12"/>
  <c r="J354" i="12"/>
  <c r="J351" i="12"/>
  <c r="J350" i="12"/>
  <c r="J349" i="12"/>
  <c r="J348" i="12"/>
  <c r="J347" i="12"/>
  <c r="J346" i="12"/>
  <c r="J344" i="12"/>
  <c r="J343" i="12"/>
  <c r="J342" i="12"/>
  <c r="J341" i="12"/>
  <c r="J340" i="12"/>
  <c r="J338" i="12"/>
  <c r="J337" i="12"/>
  <c r="J336" i="12"/>
  <c r="J335" i="12"/>
  <c r="J334" i="12"/>
  <c r="J331" i="12"/>
  <c r="J330" i="12"/>
  <c r="J329" i="12"/>
  <c r="J328" i="12"/>
  <c r="J327" i="12"/>
  <c r="J326" i="12"/>
  <c r="J324" i="12"/>
  <c r="J323" i="12"/>
  <c r="J322" i="12"/>
  <c r="J321" i="12"/>
  <c r="J320" i="12"/>
  <c r="J318" i="12"/>
  <c r="J317" i="12"/>
  <c r="J316" i="12"/>
  <c r="J315" i="12"/>
  <c r="J314" i="12"/>
  <c r="J313" i="12"/>
  <c r="J309" i="12"/>
  <c r="J308" i="12"/>
  <c r="J307" i="12"/>
  <c r="J306" i="12"/>
  <c r="J305" i="12"/>
  <c r="J304" i="12"/>
  <c r="J302" i="12"/>
  <c r="J301" i="12"/>
  <c r="J300" i="12"/>
  <c r="J299" i="12"/>
  <c r="J298" i="12"/>
  <c r="J296" i="12"/>
  <c r="J295" i="12"/>
  <c r="J294" i="12"/>
  <c r="J293" i="12"/>
  <c r="J292" i="12"/>
  <c r="J291" i="12"/>
  <c r="J289" i="12"/>
  <c r="J288" i="12"/>
  <c r="J287" i="12"/>
  <c r="J286" i="12"/>
  <c r="J285" i="12"/>
  <c r="J283" i="12"/>
  <c r="J282" i="12"/>
  <c r="J281" i="12"/>
  <c r="J280" i="12"/>
  <c r="J279" i="12"/>
  <c r="J277" i="12"/>
  <c r="J276" i="12"/>
  <c r="J275" i="12"/>
  <c r="J274" i="12"/>
  <c r="J273" i="12"/>
  <c r="J271" i="12"/>
  <c r="J270" i="12"/>
  <c r="J269" i="12"/>
  <c r="J268" i="12"/>
  <c r="J267" i="12"/>
  <c r="J266" i="12"/>
  <c r="J263" i="12"/>
  <c r="J262" i="12"/>
  <c r="J261" i="12"/>
  <c r="J260" i="12"/>
  <c r="J259" i="12"/>
  <c r="J258" i="12"/>
  <c r="J256" i="12"/>
  <c r="J255" i="12"/>
  <c r="J254" i="12"/>
  <c r="J253" i="12"/>
  <c r="J251" i="12"/>
  <c r="J250" i="12"/>
  <c r="J249" i="12"/>
  <c r="J248" i="12"/>
  <c r="J247" i="12"/>
  <c r="J246" i="12"/>
  <c r="J243" i="12"/>
  <c r="J242" i="12"/>
  <c r="J241" i="12"/>
  <c r="J240" i="12"/>
  <c r="J239" i="12"/>
  <c r="J238" i="12"/>
  <c r="J236" i="12"/>
  <c r="J235" i="12"/>
  <c r="J234" i="12"/>
  <c r="J233" i="12"/>
  <c r="J232" i="12"/>
  <c r="J230" i="12"/>
  <c r="J229" i="12"/>
  <c r="J228" i="12"/>
  <c r="J227" i="12"/>
  <c r="J226" i="12"/>
  <c r="J222" i="12"/>
  <c r="J221" i="12"/>
  <c r="J220" i="12"/>
  <c r="J219" i="12"/>
  <c r="J218" i="12"/>
  <c r="J217" i="12"/>
  <c r="J213" i="12"/>
  <c r="J212" i="12"/>
  <c r="J211" i="12"/>
  <c r="J210" i="12"/>
  <c r="J209" i="12"/>
  <c r="J208" i="12"/>
  <c r="J206" i="12"/>
  <c r="J205" i="12"/>
  <c r="J204" i="12"/>
  <c r="J203" i="12"/>
  <c r="J201" i="12"/>
  <c r="J200" i="12"/>
  <c r="J199" i="12"/>
  <c r="J198" i="12"/>
  <c r="J197" i="12"/>
  <c r="J195" i="12"/>
  <c r="J194" i="12"/>
  <c r="J193" i="12"/>
  <c r="J192" i="12"/>
  <c r="J191" i="12"/>
  <c r="J190" i="12"/>
  <c r="J187" i="12"/>
  <c r="J186" i="12"/>
  <c r="J185" i="12"/>
  <c r="J184" i="12"/>
  <c r="J183" i="12"/>
  <c r="J182" i="12"/>
  <c r="J180" i="12"/>
  <c r="J179" i="12"/>
  <c r="J178" i="12"/>
  <c r="J177" i="12"/>
  <c r="J176" i="12"/>
  <c r="J174" i="12"/>
  <c r="J173" i="12"/>
  <c r="J172" i="12"/>
  <c r="J171" i="12"/>
  <c r="J170" i="12"/>
  <c r="J167" i="12"/>
  <c r="J166" i="12"/>
  <c r="J165" i="12"/>
  <c r="J164" i="12"/>
  <c r="J163" i="12"/>
  <c r="J161" i="12"/>
  <c r="J160" i="12"/>
  <c r="J159" i="12"/>
  <c r="J158" i="12"/>
  <c r="J157" i="12"/>
  <c r="J155" i="12"/>
  <c r="J154" i="12"/>
  <c r="J153" i="12"/>
  <c r="J152" i="12"/>
  <c r="J151" i="12"/>
  <c r="J148" i="12"/>
  <c r="J147" i="12"/>
  <c r="J146" i="12"/>
  <c r="J145" i="12"/>
  <c r="J143" i="12"/>
  <c r="J142" i="12"/>
  <c r="J141" i="12"/>
  <c r="J140" i="12"/>
  <c r="J139" i="12"/>
  <c r="J137" i="12"/>
  <c r="J136" i="12"/>
  <c r="J135" i="12"/>
  <c r="J134" i="12"/>
  <c r="J133" i="12"/>
  <c r="J130" i="12"/>
  <c r="J129" i="12"/>
  <c r="J128" i="12"/>
  <c r="J127" i="12"/>
  <c r="J126" i="12"/>
  <c r="J125" i="12"/>
  <c r="J123" i="12"/>
  <c r="J122" i="12"/>
  <c r="J121" i="12"/>
  <c r="J120" i="12"/>
  <c r="J119" i="12"/>
  <c r="J117" i="12"/>
  <c r="J116" i="12"/>
  <c r="J115" i="12"/>
  <c r="J114" i="12"/>
  <c r="J113" i="12"/>
  <c r="J110" i="12"/>
  <c r="J109" i="12"/>
  <c r="J108" i="12"/>
  <c r="J107" i="12"/>
  <c r="J105" i="12"/>
  <c r="J104" i="12"/>
  <c r="J103" i="12"/>
  <c r="J102" i="12"/>
  <c r="J101" i="12"/>
  <c r="J99" i="12"/>
  <c r="J98" i="12"/>
  <c r="J97" i="12"/>
  <c r="J96" i="12"/>
  <c r="J95" i="12"/>
  <c r="J90" i="12"/>
  <c r="J91" i="12"/>
  <c r="J89" i="12"/>
  <c r="J88" i="12"/>
  <c r="J86" i="12"/>
  <c r="J85" i="12"/>
  <c r="J84" i="12"/>
  <c r="J83" i="12"/>
  <c r="J82" i="12"/>
  <c r="J81" i="12"/>
  <c r="J79" i="12"/>
  <c r="J78" i="12"/>
  <c r="J77" i="12"/>
  <c r="J76" i="12"/>
  <c r="J75" i="12"/>
  <c r="J73" i="12"/>
  <c r="J72" i="12"/>
  <c r="J71" i="12"/>
  <c r="J70" i="12"/>
  <c r="J69" i="12"/>
  <c r="J67" i="12"/>
  <c r="J66" i="12"/>
  <c r="J65" i="12"/>
  <c r="J64" i="12"/>
  <c r="J63" i="12"/>
  <c r="J60" i="12"/>
  <c r="J59" i="12"/>
  <c r="J58" i="12"/>
  <c r="J57" i="12"/>
  <c r="J56" i="12"/>
  <c r="J55" i="12"/>
  <c r="J53" i="12"/>
  <c r="J52" i="12"/>
  <c r="J51" i="12"/>
  <c r="J50" i="12"/>
  <c r="J49" i="12"/>
  <c r="J47" i="12"/>
  <c r="J46" i="12"/>
  <c r="J45" i="12"/>
  <c r="J44" i="12"/>
  <c r="J43" i="12"/>
  <c r="J41" i="12"/>
  <c r="J40" i="12"/>
  <c r="J39" i="12"/>
  <c r="J38" i="12"/>
  <c r="J37" i="12"/>
  <c r="J34" i="12"/>
  <c r="J33" i="12"/>
  <c r="J32" i="12"/>
  <c r="J31" i="12"/>
  <c r="J30" i="12"/>
  <c r="J29" i="12"/>
  <c r="J27" i="12"/>
  <c r="J26" i="12"/>
  <c r="J25" i="12"/>
  <c r="J24" i="12"/>
  <c r="J22" i="12"/>
  <c r="J21" i="12"/>
  <c r="J20" i="12"/>
  <c r="J19" i="12"/>
  <c r="J18" i="12"/>
  <c r="J16" i="12"/>
  <c r="J15" i="12"/>
  <c r="J14" i="12"/>
  <c r="J13" i="12"/>
  <c r="J12" i="12"/>
  <c r="J11" i="12"/>
  <c r="D224" i="12"/>
  <c r="D223" i="12" s="1"/>
  <c r="E223" i="12"/>
  <c r="F223" i="12"/>
  <c r="G223" i="12"/>
  <c r="H223" i="12"/>
  <c r="I223" i="12"/>
  <c r="E216" i="12"/>
  <c r="F216" i="12"/>
  <c r="G216" i="12"/>
  <c r="H216" i="12"/>
  <c r="I216" i="12"/>
  <c r="E207" i="12"/>
  <c r="F207" i="12"/>
  <c r="G207" i="12"/>
  <c r="H207" i="12"/>
  <c r="I207" i="12"/>
  <c r="D207" i="12"/>
  <c r="E202" i="12"/>
  <c r="F202" i="12"/>
  <c r="G202" i="12"/>
  <c r="H202" i="12"/>
  <c r="I202" i="12"/>
  <c r="D202" i="12"/>
  <c r="E196" i="12"/>
  <c r="F196" i="12"/>
  <c r="G196" i="12"/>
  <c r="H196" i="12"/>
  <c r="I196" i="12"/>
  <c r="D196" i="12"/>
  <c r="E189" i="12"/>
  <c r="F189" i="12"/>
  <c r="G189" i="12"/>
  <c r="H189" i="12"/>
  <c r="I189" i="12"/>
  <c r="D189" i="12"/>
  <c r="E181" i="12"/>
  <c r="F181" i="12"/>
  <c r="G181" i="12"/>
  <c r="H181" i="12"/>
  <c r="I181" i="12"/>
  <c r="D181" i="12"/>
  <c r="E175" i="12"/>
  <c r="F175" i="12"/>
  <c r="G175" i="12"/>
  <c r="H175" i="12"/>
  <c r="I175" i="12"/>
  <c r="D175" i="12"/>
  <c r="E169" i="12"/>
  <c r="F169" i="12"/>
  <c r="G169" i="12"/>
  <c r="H169" i="12"/>
  <c r="I169" i="12"/>
  <c r="D169" i="12"/>
  <c r="E162" i="12"/>
  <c r="F162" i="12"/>
  <c r="G162" i="12"/>
  <c r="H162" i="12"/>
  <c r="I162" i="12"/>
  <c r="D162" i="12"/>
  <c r="E156" i="12"/>
  <c r="F156" i="12"/>
  <c r="G156" i="12"/>
  <c r="H156" i="12"/>
  <c r="I156" i="12"/>
  <c r="D156" i="12"/>
  <c r="E150" i="12"/>
  <c r="F150" i="12"/>
  <c r="G150" i="12"/>
  <c r="H150" i="12"/>
  <c r="I150" i="12"/>
  <c r="D150" i="12"/>
  <c r="E144" i="12"/>
  <c r="F144" i="12"/>
  <c r="G144" i="12"/>
  <c r="H144" i="12"/>
  <c r="I144" i="12"/>
  <c r="D144" i="12"/>
  <c r="E138" i="12"/>
  <c r="F138" i="12"/>
  <c r="G138" i="12"/>
  <c r="H138" i="12"/>
  <c r="I138" i="12"/>
  <c r="D138" i="12"/>
  <c r="E132" i="12"/>
  <c r="F132" i="12"/>
  <c r="G132" i="12"/>
  <c r="H132" i="12"/>
  <c r="I132" i="12"/>
  <c r="D132" i="12"/>
  <c r="E124" i="12"/>
  <c r="F124" i="12"/>
  <c r="G124" i="12"/>
  <c r="H124" i="12"/>
  <c r="I124" i="12"/>
  <c r="D124" i="12"/>
  <c r="E118" i="12"/>
  <c r="F118" i="12"/>
  <c r="G118" i="12"/>
  <c r="H118" i="12"/>
  <c r="I118" i="12"/>
  <c r="D118" i="12"/>
  <c r="E112" i="12"/>
  <c r="F112" i="12"/>
  <c r="G112" i="12"/>
  <c r="H112" i="12"/>
  <c r="I112" i="12"/>
  <c r="D112" i="12"/>
  <c r="E106" i="12"/>
  <c r="F106" i="12"/>
  <c r="G106" i="12"/>
  <c r="H106" i="12"/>
  <c r="I106" i="12"/>
  <c r="D106" i="12"/>
  <c r="E100" i="12"/>
  <c r="F100" i="12"/>
  <c r="G100" i="12"/>
  <c r="H100" i="12"/>
  <c r="I100" i="12"/>
  <c r="D100" i="12"/>
  <c r="E94" i="12"/>
  <c r="F94" i="12"/>
  <c r="G94" i="12"/>
  <c r="H94" i="12"/>
  <c r="I94" i="12"/>
  <c r="D94" i="12"/>
  <c r="E87" i="12"/>
  <c r="F87" i="12"/>
  <c r="G87" i="12"/>
  <c r="H87" i="12"/>
  <c r="I87" i="12"/>
  <c r="D87" i="12"/>
  <c r="E80" i="12"/>
  <c r="F80" i="12"/>
  <c r="G80" i="12"/>
  <c r="H80" i="12"/>
  <c r="I80" i="12"/>
  <c r="D80" i="12"/>
  <c r="E74" i="12"/>
  <c r="F74" i="12"/>
  <c r="G74" i="12"/>
  <c r="H74" i="12"/>
  <c r="I74" i="12"/>
  <c r="D74" i="12"/>
  <c r="E68" i="12"/>
  <c r="F68" i="12"/>
  <c r="G68" i="12"/>
  <c r="H68" i="12"/>
  <c r="I68" i="12"/>
  <c r="D68" i="12"/>
  <c r="E62" i="12"/>
  <c r="F62" i="12"/>
  <c r="G62" i="12"/>
  <c r="H62" i="12"/>
  <c r="I62" i="12"/>
  <c r="D62" i="12"/>
  <c r="D54" i="12"/>
  <c r="E54" i="12"/>
  <c r="F54" i="12"/>
  <c r="G54" i="12"/>
  <c r="H54" i="12"/>
  <c r="I54" i="12"/>
  <c r="E48" i="12"/>
  <c r="F48" i="12"/>
  <c r="G48" i="12"/>
  <c r="H48" i="12"/>
  <c r="I48" i="12"/>
  <c r="D48" i="12"/>
  <c r="E42" i="12"/>
  <c r="F42" i="12"/>
  <c r="G42" i="12"/>
  <c r="H42" i="12"/>
  <c r="I42" i="12"/>
  <c r="D42" i="12"/>
  <c r="E36" i="12"/>
  <c r="F36" i="12"/>
  <c r="G36" i="12"/>
  <c r="H36" i="12"/>
  <c r="I36" i="12"/>
  <c r="D36" i="12"/>
  <c r="J474" i="12" l="1"/>
  <c r="D188" i="12"/>
  <c r="I435" i="12"/>
  <c r="I421" i="12" s="1"/>
  <c r="H459" i="12"/>
  <c r="F435" i="12"/>
  <c r="F421" i="12" s="1"/>
  <c r="E435" i="12"/>
  <c r="E421" i="12" s="1"/>
  <c r="I373" i="12"/>
  <c r="G435" i="12"/>
  <c r="G421" i="12" s="1"/>
  <c r="G448" i="12"/>
  <c r="J407" i="12"/>
  <c r="I352" i="12"/>
  <c r="E393" i="12"/>
  <c r="D459" i="12"/>
  <c r="D448" i="12"/>
  <c r="J380" i="12"/>
  <c r="J442" i="12"/>
  <c r="J460" i="12"/>
  <c r="I459" i="12"/>
  <c r="I448" i="12"/>
  <c r="G311" i="12"/>
  <c r="G352" i="12"/>
  <c r="H435" i="12"/>
  <c r="H421" i="12" s="1"/>
  <c r="G459" i="12"/>
  <c r="F393" i="12"/>
  <c r="F459" i="12"/>
  <c r="E459" i="12"/>
  <c r="G373" i="12"/>
  <c r="J394" i="12"/>
  <c r="J430" i="12"/>
  <c r="I393" i="12"/>
  <c r="F188" i="12"/>
  <c r="J449" i="12"/>
  <c r="J465" i="12"/>
  <c r="H393" i="12"/>
  <c r="F373" i="12"/>
  <c r="D435" i="12"/>
  <c r="D421" i="12" s="1"/>
  <c r="G131" i="12"/>
  <c r="J386" i="12"/>
  <c r="J401" i="12"/>
  <c r="J414" i="12"/>
  <c r="J413" i="12" s="1"/>
  <c r="G393" i="12"/>
  <c r="H448" i="12"/>
  <c r="H332" i="12"/>
  <c r="J436" i="12"/>
  <c r="F448" i="12"/>
  <c r="F168" i="12"/>
  <c r="J454" i="12"/>
  <c r="F244" i="12"/>
  <c r="E448" i="12"/>
  <c r="J423" i="12"/>
  <c r="E373" i="12"/>
  <c r="H373" i="12"/>
  <c r="D373" i="12"/>
  <c r="G332" i="12"/>
  <c r="E352" i="12"/>
  <c r="F332" i="12"/>
  <c r="G61" i="12"/>
  <c r="F149" i="12"/>
  <c r="D332" i="12"/>
  <c r="D352" i="12"/>
  <c r="I332" i="12"/>
  <c r="D393" i="12"/>
  <c r="H352" i="12"/>
  <c r="J374" i="12"/>
  <c r="J360" i="12"/>
  <c r="E311" i="12"/>
  <c r="E332" i="12"/>
  <c r="D264" i="12"/>
  <c r="D311" i="12"/>
  <c r="I93" i="12"/>
  <c r="J365" i="12"/>
  <c r="I311" i="12"/>
  <c r="D131" i="12"/>
  <c r="D168" i="12"/>
  <c r="H149" i="12"/>
  <c r="H311" i="12"/>
  <c r="J353" i="12"/>
  <c r="F311" i="12"/>
  <c r="F352" i="12"/>
  <c r="J333" i="12"/>
  <c r="J290" i="12"/>
  <c r="J319" i="12"/>
  <c r="E188" i="12"/>
  <c r="J278" i="12"/>
  <c r="E131" i="12"/>
  <c r="J339" i="12"/>
  <c r="G264" i="12"/>
  <c r="J345" i="12"/>
  <c r="J196" i="12"/>
  <c r="J207" i="12"/>
  <c r="J272" i="12"/>
  <c r="H264" i="12"/>
  <c r="H93" i="12"/>
  <c r="J265" i="12"/>
  <c r="F264" i="12"/>
  <c r="H111" i="12"/>
  <c r="I168" i="12"/>
  <c r="E264" i="12"/>
  <c r="J297" i="12"/>
  <c r="J325" i="12"/>
  <c r="I244" i="12"/>
  <c r="I264" i="12"/>
  <c r="E149" i="12"/>
  <c r="J284" i="12"/>
  <c r="J312" i="12"/>
  <c r="D149" i="12"/>
  <c r="G244" i="12"/>
  <c r="J42" i="12"/>
  <c r="J54" i="12"/>
  <c r="G111" i="12"/>
  <c r="I61" i="12"/>
  <c r="I111" i="12"/>
  <c r="E244" i="12"/>
  <c r="F93" i="12"/>
  <c r="D244" i="12"/>
  <c r="H244" i="12"/>
  <c r="F61" i="12"/>
  <c r="E111" i="12"/>
  <c r="J189" i="12"/>
  <c r="J68" i="12"/>
  <c r="D111" i="12"/>
  <c r="J216" i="12"/>
  <c r="G93" i="12"/>
  <c r="J138" i="12"/>
  <c r="J150" i="12"/>
  <c r="J162" i="12"/>
  <c r="J231" i="12"/>
  <c r="J245" i="12"/>
  <c r="E61" i="12"/>
  <c r="J80" i="12"/>
  <c r="D93" i="12"/>
  <c r="J223" i="12"/>
  <c r="H61" i="12"/>
  <c r="H168" i="12"/>
  <c r="I215" i="12"/>
  <c r="J118" i="12"/>
  <c r="J132" i="12"/>
  <c r="J144" i="12"/>
  <c r="H215" i="12"/>
  <c r="J252" i="12"/>
  <c r="F111" i="12"/>
  <c r="J175" i="12"/>
  <c r="J202" i="12"/>
  <c r="J224" i="12"/>
  <c r="J237" i="12"/>
  <c r="J94" i="12"/>
  <c r="J106" i="12"/>
  <c r="I149" i="12"/>
  <c r="E168" i="12"/>
  <c r="F215" i="12"/>
  <c r="J48" i="12"/>
  <c r="J62" i="12"/>
  <c r="J74" i="12"/>
  <c r="J87" i="12"/>
  <c r="J100" i="12"/>
  <c r="J169" i="12"/>
  <c r="J181" i="12"/>
  <c r="E215" i="12"/>
  <c r="J36" i="12"/>
  <c r="J112" i="12"/>
  <c r="J124" i="12"/>
  <c r="F131" i="12"/>
  <c r="J225" i="12"/>
  <c r="J257" i="12"/>
  <c r="D215" i="12"/>
  <c r="D61" i="12"/>
  <c r="H131" i="12"/>
  <c r="G215" i="12"/>
  <c r="J156" i="12"/>
  <c r="E93" i="12"/>
  <c r="I131" i="12"/>
  <c r="I188" i="12"/>
  <c r="G188" i="12"/>
  <c r="H188" i="12"/>
  <c r="G168" i="12"/>
  <c r="G149" i="12"/>
  <c r="D35" i="12"/>
  <c r="E35" i="12"/>
  <c r="F35" i="12"/>
  <c r="G35" i="12"/>
  <c r="H35" i="12"/>
  <c r="I35" i="12"/>
  <c r="E28" i="12"/>
  <c r="F28" i="12"/>
  <c r="G28" i="12"/>
  <c r="H28" i="12"/>
  <c r="I28" i="12"/>
  <c r="D28" i="12"/>
  <c r="E23" i="12"/>
  <c r="F23" i="12"/>
  <c r="G23" i="12"/>
  <c r="H23" i="12"/>
  <c r="I23" i="12"/>
  <c r="D23" i="12"/>
  <c r="E17" i="12"/>
  <c r="F17" i="12"/>
  <c r="G17" i="12"/>
  <c r="H17" i="12"/>
  <c r="I17" i="12"/>
  <c r="D17" i="12"/>
  <c r="E10" i="12"/>
  <c r="F10" i="12"/>
  <c r="G10" i="12"/>
  <c r="H10" i="12"/>
  <c r="I10" i="12"/>
  <c r="D10" i="12"/>
  <c r="E214" i="12" l="1"/>
  <c r="D214" i="12"/>
  <c r="D447" i="12"/>
  <c r="D420" i="12" s="1"/>
  <c r="F372" i="12"/>
  <c r="I92" i="12"/>
  <c r="D310" i="12"/>
  <c r="D303" i="12" s="1"/>
  <c r="I372" i="12"/>
  <c r="H447" i="12"/>
  <c r="I310" i="12"/>
  <c r="I303" i="12" s="1"/>
  <c r="G310" i="12"/>
  <c r="G303" i="12" s="1"/>
  <c r="F310" i="12"/>
  <c r="F303" i="12" s="1"/>
  <c r="E310" i="12"/>
  <c r="E303" i="12" s="1"/>
  <c r="F214" i="12"/>
  <c r="I214" i="12"/>
  <c r="H310" i="12"/>
  <c r="H303" i="12" s="1"/>
  <c r="D372" i="12"/>
  <c r="H92" i="12"/>
  <c r="H372" i="12"/>
  <c r="H214" i="12"/>
  <c r="G214" i="12"/>
  <c r="E372" i="12"/>
  <c r="G372" i="12"/>
  <c r="D92" i="12"/>
  <c r="H420" i="12"/>
  <c r="F92" i="12"/>
  <c r="I447" i="12"/>
  <c r="I420" i="12" s="1"/>
  <c r="G92" i="12"/>
  <c r="E92" i="12"/>
  <c r="E447" i="12"/>
  <c r="E420" i="12" s="1"/>
  <c r="F447" i="12"/>
  <c r="F420" i="12" s="1"/>
  <c r="G447" i="12"/>
  <c r="G420" i="12" s="1"/>
  <c r="J373" i="12"/>
  <c r="J393" i="12"/>
  <c r="J435" i="12"/>
  <c r="J421" i="12" s="1"/>
  <c r="J448" i="12"/>
  <c r="J352" i="12"/>
  <c r="J459" i="12"/>
  <c r="J311" i="12"/>
  <c r="J264" i="12"/>
  <c r="J17" i="12"/>
  <c r="J28" i="12"/>
  <c r="J149" i="12"/>
  <c r="J332" i="12"/>
  <c r="J111" i="12"/>
  <c r="J215" i="12"/>
  <c r="J214" i="12" s="1"/>
  <c r="J188" i="12"/>
  <c r="J131" i="12"/>
  <c r="J61" i="12"/>
  <c r="J93" i="12"/>
  <c r="J23" i="12"/>
  <c r="J168" i="12"/>
  <c r="J244" i="12"/>
  <c r="D9" i="12"/>
  <c r="D8" i="12" s="1"/>
  <c r="J10" i="12"/>
  <c r="J35" i="12"/>
  <c r="I9" i="12"/>
  <c r="I8" i="12" s="1"/>
  <c r="H9" i="12"/>
  <c r="H8" i="12" s="1"/>
  <c r="E9" i="12"/>
  <c r="E8" i="12" s="1"/>
  <c r="G9" i="12"/>
  <c r="G8" i="12" s="1"/>
  <c r="F9" i="12"/>
  <c r="F8" i="12" s="1"/>
  <c r="I7" i="12" l="1"/>
  <c r="I6" i="12" s="1"/>
  <c r="J310" i="12"/>
  <c r="J303" i="12" s="1"/>
  <c r="E7" i="12"/>
  <c r="E6" i="12" s="1"/>
  <c r="G7" i="12"/>
  <c r="G6" i="12" s="1"/>
  <c r="D7" i="12"/>
  <c r="D6" i="12" s="1"/>
  <c r="F7" i="12"/>
  <c r="F6" i="12" s="1"/>
  <c r="J372" i="12"/>
  <c r="H7" i="12"/>
  <c r="H6" i="12" s="1"/>
  <c r="J92" i="12"/>
  <c r="J447" i="12"/>
  <c r="J420" i="12"/>
  <c r="J9" i="12"/>
  <c r="J8" i="12" s="1"/>
  <c r="J7" i="12" l="1"/>
  <c r="J6" i="12" s="1"/>
</calcChain>
</file>

<file path=xl/sharedStrings.xml><?xml version="1.0" encoding="utf-8"?>
<sst xmlns="http://schemas.openxmlformats.org/spreadsheetml/2006/main" count="583" uniqueCount="65">
  <si>
    <t>Asutus</t>
  </si>
  <si>
    <t>Häirekeskus</t>
  </si>
  <si>
    <t>Tööjõukulud</t>
  </si>
  <si>
    <t>Kulud</t>
  </si>
  <si>
    <t>Siseturvalisus</t>
  </si>
  <si>
    <t>Kindla sisejulgeoleku programm</t>
  </si>
  <si>
    <t>Elanikkonnakaitse, kriisideks valmisolek ja nende lahendamine</t>
  </si>
  <si>
    <t>Käibemaks</t>
  </si>
  <si>
    <t>Majandamiskulud</t>
  </si>
  <si>
    <t>Kiire ja asjatundliku abi programm</t>
  </si>
  <si>
    <t>Hädaabiteadete vastuvõtmine ning abi väljasaatmine</t>
  </si>
  <si>
    <t>Ennetava ja turvalise elukeskkonna kujundamise programm</t>
  </si>
  <si>
    <t>Turvalise keskkonna kujundamine</t>
  </si>
  <si>
    <t>Kaitsepolitseiamet</t>
  </si>
  <si>
    <t>Põhiseadusliku korra tagamine</t>
  </si>
  <si>
    <t>Päästeamet</t>
  </si>
  <si>
    <t>Demineerimine</t>
  </si>
  <si>
    <t>Õnnetuste, süütegude ja varakahjude ennetamine</t>
  </si>
  <si>
    <t>Päästmine maismaal ja siseveekogudel</t>
  </si>
  <si>
    <t>Süüteomenetlus</t>
  </si>
  <si>
    <t>Muud antud toetused ja ülekanded</t>
  </si>
  <si>
    <t>Siseturvalisuse vabatahtlike kaasamine</t>
  </si>
  <si>
    <t>Politsei- ja Piirivalveamet</t>
  </si>
  <si>
    <t>Raske ja organiseeritud kuritegevuse vastane võitlus</t>
  </si>
  <si>
    <t>Avaliku korra tagamine</t>
  </si>
  <si>
    <t>Abi osutamine Eesti päästepiirkonnas</t>
  </si>
  <si>
    <t>Isikute tõsikindel tuvastamine ja dokumentide väljaandmine</t>
  </si>
  <si>
    <t>Rände- ja kodakondsuspoliitika kujundamine ning elluviimine</t>
  </si>
  <si>
    <t>Migratsioonijärelevalve</t>
  </si>
  <si>
    <t>Piirihaldus</t>
  </si>
  <si>
    <t>Sotsiaaltoetused</t>
  </si>
  <si>
    <t>Siseministeerium</t>
  </si>
  <si>
    <t>Sidus ühiskond</t>
  </si>
  <si>
    <t>Nutika rahvastikuarvestuse programm</t>
  </si>
  <si>
    <t>Rahvastikuregistri kasutusmugavuse parandamine</t>
  </si>
  <si>
    <t>Kogukondliku Eesti programm</t>
  </si>
  <si>
    <t>Kogukondliku arengu toetamine</t>
  </si>
  <si>
    <t>Usuvabaduse tagamine</t>
  </si>
  <si>
    <t>Targa ja innovaatilise siseturvalisuse programm</t>
  </si>
  <si>
    <t>Tasemeõpe ja täienduskoolitus Sisekaitseakadeemias</t>
  </si>
  <si>
    <t>Sisekaitseakadeemia teadus-, arendus- ja innovatsioonitegevus</t>
  </si>
  <si>
    <t>Rahvastikuregistri andmekvaliteedi tõstmine</t>
  </si>
  <si>
    <t>Erakondade rahastamise programm</t>
  </si>
  <si>
    <t>Erakondade rahastamine</t>
  </si>
  <si>
    <t>Sisekaitseakadeemia</t>
  </si>
  <si>
    <t>Siseministeeriumi Infotehnoloogia- ja Arenduskeskus</t>
  </si>
  <si>
    <t>IKT-teenuste pakkumine SIMi valitsemisalast väljapoole</t>
  </si>
  <si>
    <t>KOKKU</t>
  </si>
  <si>
    <t>Muud kulud, sh amortisatsioon</t>
  </si>
  <si>
    <t>Piirmääraga vahendid</t>
  </si>
  <si>
    <t>Arvestuslikud vahendid</t>
  </si>
  <si>
    <t>Muud tuludest sõltuvad kulud</t>
  </si>
  <si>
    <t>Edasiantavad maksud</t>
  </si>
  <si>
    <t>Mitterahalised kulud</t>
  </si>
  <si>
    <t>Välistoetus koos riigieelarvelise kaasfinantseeringuga</t>
  </si>
  <si>
    <t>Programm</t>
  </si>
  <si>
    <t>Programmi tegevus</t>
  </si>
  <si>
    <t>Tulemusvaldkond</t>
  </si>
  <si>
    <t>asutus</t>
  </si>
  <si>
    <t>Kokku</t>
  </si>
  <si>
    <t>Siseministeeriumi valitsemisala 2025. aasta riigieelarve detailsem liigendus asutuste, majandusliku sisu ja eelarve liikide lõikes</t>
  </si>
  <si>
    <t>Siseministeeriumi valitsemisala 2025. aasta eelarve, eurodes</t>
  </si>
  <si>
    <t>Eesti arengut toetava kodakondsus- rände- ja identiteedihalduspoliitika programm</t>
  </si>
  <si>
    <t>LISA 2</t>
  </si>
  <si>
    <t>Siseministri käskkirja "Siseministri 14. jaanuari 2025. a käskkirja "Siseministeeriumi valitsemisala 2025. aasta riigieelarve liigenduse kinnitamine" muutmine"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</si>
</sst>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sz val="10"/>
      <color theme="4"/>
      <name val="Times New Roman"/>
      <family val="1"/>
      <charset val="186"/>
    </font>
    <font>
      <b/>
      <sz val="10"/>
      <color theme="3" tint="0.249977111117893"/>
      <name val="Times New Roman"/>
      <family val="1"/>
      <charset val="186"/>
    </font>
    <font>
      <sz val="10"/>
      <color theme="3" tint="0.249977111117893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2" borderId="1" xfId="0" applyFont="1" applyFill="1" applyBorder="1"/>
    <xf numFmtId="3" fontId="2" fillId="0" borderId="1" xfId="0" applyNumberFormat="1" applyFont="1" applyBorder="1"/>
    <xf numFmtId="0" fontId="3" fillId="0" borderId="1" xfId="0" applyFont="1" applyBorder="1"/>
    <xf numFmtId="0" fontId="1" fillId="7" borderId="0" xfId="0" applyFont="1" applyFill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/>
    <xf numFmtId="3" fontId="6" fillId="5" borderId="1" xfId="0" applyNumberFormat="1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/>
    <xf numFmtId="0" fontId="3" fillId="6" borderId="1" xfId="0" applyFont="1" applyFill="1" applyBorder="1" applyAlignment="1">
      <alignment horizontal="left" indent="2"/>
    </xf>
    <xf numFmtId="0" fontId="3" fillId="6" borderId="1" xfId="0" applyFont="1" applyFill="1" applyBorder="1" applyAlignment="1">
      <alignment horizontal="left"/>
    </xf>
    <xf numFmtId="3" fontId="3" fillId="6" borderId="1" xfId="0" applyNumberFormat="1" applyFont="1" applyFill="1" applyBorder="1"/>
    <xf numFmtId="0" fontId="2" fillId="0" borderId="1" xfId="0" applyFont="1" applyBorder="1" applyAlignment="1">
      <alignment horizontal="left" indent="1"/>
    </xf>
    <xf numFmtId="3" fontId="3" fillId="0" borderId="1" xfId="0" applyNumberFormat="1" applyFont="1" applyBorder="1"/>
    <xf numFmtId="0" fontId="2" fillId="5" borderId="1" xfId="0" applyFont="1" applyFill="1" applyBorder="1"/>
    <xf numFmtId="3" fontId="8" fillId="5" borderId="1" xfId="0" applyNumberFormat="1" applyFont="1" applyFill="1" applyBorder="1"/>
    <xf numFmtId="0" fontId="6" fillId="3" borderId="1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/>
    <xf numFmtId="3" fontId="9" fillId="3" borderId="1" xfId="0" applyNumberFormat="1" applyFont="1" applyFill="1" applyBorder="1"/>
    <xf numFmtId="3" fontId="1" fillId="0" borderId="1" xfId="0" applyNumberFormat="1" applyFont="1" applyBorder="1"/>
    <xf numFmtId="0" fontId="4" fillId="5" borderId="1" xfId="0" applyFont="1" applyFill="1" applyBorder="1"/>
    <xf numFmtId="3" fontId="6" fillId="3" borderId="1" xfId="0" applyNumberFormat="1" applyFont="1" applyFill="1" applyBorder="1"/>
    <xf numFmtId="0" fontId="3" fillId="2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3" borderId="1" xfId="0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84D5-EEA9-4CF5-94B0-61F6911CBC95}">
  <sheetPr>
    <outlinePr summaryBelow="0"/>
  </sheetPr>
  <dimension ref="A1:K474"/>
  <sheetViews>
    <sheetView tabSelected="1" zoomScale="89" zoomScaleNormal="89" workbookViewId="0">
      <selection activeCell="I478" sqref="I478"/>
    </sheetView>
  </sheetViews>
  <sheetFormatPr defaultColWidth="8.7109375" defaultRowHeight="12.75" outlineLevelRow="2" x14ac:dyDescent="0.2"/>
  <cols>
    <col min="1" max="1" width="21.42578125" style="1" customWidth="1"/>
    <col min="2" max="2" width="4.140625" style="2" customWidth="1"/>
    <col min="3" max="3" width="54.42578125" style="2" customWidth="1"/>
    <col min="4" max="4" width="22.140625" style="2" customWidth="1"/>
    <col min="5" max="5" width="22.5703125" style="2" customWidth="1"/>
    <col min="6" max="7" width="26.140625" style="2" customWidth="1"/>
    <col min="8" max="8" width="20" style="2" customWidth="1"/>
    <col min="9" max="9" width="19.7109375" style="2" customWidth="1"/>
    <col min="10" max="10" width="13.85546875" style="2" customWidth="1"/>
    <col min="11" max="16384" width="8.7109375" style="2"/>
  </cols>
  <sheetData>
    <row r="1" spans="1:11" x14ac:dyDescent="0.2">
      <c r="J1" s="2" t="s">
        <v>63</v>
      </c>
    </row>
    <row r="2" spans="1:11" x14ac:dyDescent="0.2">
      <c r="J2" s="3" t="s">
        <v>64</v>
      </c>
    </row>
    <row r="3" spans="1:11" x14ac:dyDescent="0.2">
      <c r="A3" s="1" t="s">
        <v>60</v>
      </c>
      <c r="J3" s="3"/>
    </row>
    <row r="4" spans="1:11" x14ac:dyDescent="0.2">
      <c r="J4" s="3"/>
    </row>
    <row r="5" spans="1:11" x14ac:dyDescent="0.2">
      <c r="B5" s="31" t="s">
        <v>61</v>
      </c>
      <c r="C5" s="32"/>
      <c r="D5" s="5" t="s">
        <v>49</v>
      </c>
      <c r="E5" s="5" t="s">
        <v>50</v>
      </c>
      <c r="F5" s="5" t="s">
        <v>54</v>
      </c>
      <c r="G5" s="5" t="s">
        <v>51</v>
      </c>
      <c r="H5" s="5" t="s">
        <v>52</v>
      </c>
      <c r="I5" s="5" t="s">
        <v>53</v>
      </c>
      <c r="J5" s="5" t="s">
        <v>59</v>
      </c>
    </row>
    <row r="6" spans="1:11" x14ac:dyDescent="0.2">
      <c r="A6" s="8"/>
      <c r="B6" s="9" t="s">
        <v>47</v>
      </c>
      <c r="C6" s="10"/>
      <c r="D6" s="11">
        <f>D7+D420+D474</f>
        <v>541361047.04182434</v>
      </c>
      <c r="E6" s="11">
        <f t="shared" ref="E6:J6" si="0">E7+E420+E474</f>
        <v>32752754.969286483</v>
      </c>
      <c r="F6" s="11">
        <f t="shared" si="0"/>
        <v>21223976.841783144</v>
      </c>
      <c r="G6" s="11">
        <f t="shared" si="0"/>
        <v>12797076.820208428</v>
      </c>
      <c r="H6" s="11">
        <f t="shared" si="0"/>
        <v>115000</v>
      </c>
      <c r="I6" s="11">
        <f t="shared" si="0"/>
        <v>27305787.751594685</v>
      </c>
      <c r="J6" s="11">
        <f t="shared" si="0"/>
        <v>635555643.42469716</v>
      </c>
    </row>
    <row r="7" spans="1:11" x14ac:dyDescent="0.2">
      <c r="A7" s="8" t="s">
        <v>57</v>
      </c>
      <c r="B7" s="9" t="s">
        <v>4</v>
      </c>
      <c r="C7" s="10"/>
      <c r="D7" s="11">
        <f>D92+D214+D310+D372+D8</f>
        <v>524069850.53686428</v>
      </c>
      <c r="E7" s="11">
        <f t="shared" ref="E7:J7" si="1">E92+E214+E310+E372+E8</f>
        <v>5466581.6278999969</v>
      </c>
      <c r="F7" s="11">
        <f t="shared" si="1"/>
        <v>18687618.355218545</v>
      </c>
      <c r="G7" s="11">
        <f t="shared" si="1"/>
        <v>11102031.5763174</v>
      </c>
      <c r="H7" s="11">
        <f t="shared" si="1"/>
        <v>115000</v>
      </c>
      <c r="I7" s="11">
        <f t="shared" si="1"/>
        <v>26652187.141801734</v>
      </c>
      <c r="J7" s="11">
        <f t="shared" si="1"/>
        <v>586093269.23810196</v>
      </c>
      <c r="K7" s="4"/>
    </row>
    <row r="8" spans="1:11" x14ac:dyDescent="0.2">
      <c r="A8" s="8" t="s">
        <v>55</v>
      </c>
      <c r="B8" s="12" t="s">
        <v>11</v>
      </c>
      <c r="C8" s="13"/>
      <c r="D8" s="14">
        <f>D9+D35+D61</f>
        <v>37900861.386629686</v>
      </c>
      <c r="E8" s="14">
        <f t="shared" ref="E8:J8" si="2">E9+E35+E61</f>
        <v>47709.789628684222</v>
      </c>
      <c r="F8" s="14">
        <f t="shared" si="2"/>
        <v>1204219.0511806866</v>
      </c>
      <c r="G8" s="14">
        <f t="shared" si="2"/>
        <v>432554.62062419037</v>
      </c>
      <c r="H8" s="14">
        <f t="shared" si="2"/>
        <v>0</v>
      </c>
      <c r="I8" s="14">
        <f t="shared" si="2"/>
        <v>1320402.8482098044</v>
      </c>
      <c r="J8" s="14">
        <f t="shared" si="2"/>
        <v>40905747.696273059</v>
      </c>
    </row>
    <row r="9" spans="1:11" collapsed="1" x14ac:dyDescent="0.2">
      <c r="A9" s="8" t="s">
        <v>56</v>
      </c>
      <c r="B9" s="33" t="s">
        <v>17</v>
      </c>
      <c r="C9" s="15"/>
      <c r="D9" s="16">
        <f>D10+D17+D23+D28</f>
        <v>7803937.5508626327</v>
      </c>
      <c r="E9" s="16">
        <f t="shared" ref="E9:I9" si="3">E10+E17+E23+E28</f>
        <v>13174.219042139453</v>
      </c>
      <c r="F9" s="16">
        <f t="shared" si="3"/>
        <v>915416.04062794487</v>
      </c>
      <c r="G9" s="16">
        <f t="shared" si="3"/>
        <v>101267.18084369038</v>
      </c>
      <c r="H9" s="16">
        <f t="shared" si="3"/>
        <v>0</v>
      </c>
      <c r="I9" s="16">
        <f t="shared" si="3"/>
        <v>432356.92005534458</v>
      </c>
      <c r="J9" s="16">
        <f t="shared" ref="J9:J72" si="4">SUM(D9:I9)</f>
        <v>9266151.9114317521</v>
      </c>
    </row>
    <row r="10" spans="1:11" hidden="1" outlineLevel="1" x14ac:dyDescent="0.2">
      <c r="A10" s="8" t="s">
        <v>0</v>
      </c>
      <c r="B10" s="17"/>
      <c r="C10" s="18" t="s">
        <v>31</v>
      </c>
      <c r="D10" s="19">
        <f>SUM(D11:D16)</f>
        <v>684935.56366870226</v>
      </c>
      <c r="E10" s="19">
        <f t="shared" ref="E10:I10" si="5">SUM(E11:E16)</f>
        <v>0</v>
      </c>
      <c r="F10" s="19">
        <f t="shared" si="5"/>
        <v>774327.99834533047</v>
      </c>
      <c r="G10" s="19">
        <f t="shared" si="5"/>
        <v>0</v>
      </c>
      <c r="H10" s="19">
        <f t="shared" si="5"/>
        <v>0</v>
      </c>
      <c r="I10" s="19">
        <f t="shared" si="5"/>
        <v>2040.8747714630756</v>
      </c>
      <c r="J10" s="19">
        <f t="shared" si="4"/>
        <v>1461304.4367854956</v>
      </c>
    </row>
    <row r="11" spans="1:11" hidden="1" outlineLevel="2" x14ac:dyDescent="0.2">
      <c r="A11" s="8"/>
      <c r="B11" s="7"/>
      <c r="C11" s="20" t="s">
        <v>2</v>
      </c>
      <c r="D11" s="6">
        <v>520048.34062488202</v>
      </c>
      <c r="E11" s="6"/>
      <c r="F11" s="21">
        <v>0</v>
      </c>
      <c r="G11" s="6">
        <v>0</v>
      </c>
      <c r="H11" s="6"/>
      <c r="I11" s="6"/>
      <c r="J11" s="6">
        <f t="shared" si="4"/>
        <v>520048.34062488202</v>
      </c>
    </row>
    <row r="12" spans="1:11" hidden="1" outlineLevel="2" collapsed="1" x14ac:dyDescent="0.2">
      <c r="A12" s="8"/>
      <c r="B12" s="7"/>
      <c r="C12" s="20" t="s">
        <v>30</v>
      </c>
      <c r="D12" s="6">
        <v>186.64252542102551</v>
      </c>
      <c r="E12" s="6"/>
      <c r="F12" s="21">
        <v>0</v>
      </c>
      <c r="G12" s="6">
        <v>0</v>
      </c>
      <c r="H12" s="6"/>
      <c r="I12" s="6"/>
      <c r="J12" s="6">
        <f t="shared" si="4"/>
        <v>186.64252542102551</v>
      </c>
    </row>
    <row r="13" spans="1:11" hidden="1" outlineLevel="2" collapsed="1" x14ac:dyDescent="0.2">
      <c r="A13" s="8"/>
      <c r="B13" s="7"/>
      <c r="C13" s="20" t="s">
        <v>48</v>
      </c>
      <c r="D13" s="6">
        <v>505.23115657914843</v>
      </c>
      <c r="E13" s="6"/>
      <c r="F13" s="21">
        <v>0</v>
      </c>
      <c r="G13" s="6">
        <v>0</v>
      </c>
      <c r="H13" s="6"/>
      <c r="I13" s="6">
        <v>2040.8747714630756</v>
      </c>
      <c r="J13" s="6">
        <f t="shared" si="4"/>
        <v>2546.1059280422241</v>
      </c>
    </row>
    <row r="14" spans="1:11" hidden="1" outlineLevel="2" collapsed="1" x14ac:dyDescent="0.2">
      <c r="A14" s="8"/>
      <c r="B14" s="7"/>
      <c r="C14" s="20" t="s">
        <v>20</v>
      </c>
      <c r="D14" s="6"/>
      <c r="E14" s="6"/>
      <c r="F14" s="21">
        <v>0</v>
      </c>
      <c r="G14" s="6">
        <v>0</v>
      </c>
      <c r="H14" s="6"/>
      <c r="I14" s="6"/>
      <c r="J14" s="6">
        <f t="shared" si="4"/>
        <v>0</v>
      </c>
    </row>
    <row r="15" spans="1:11" hidden="1" outlineLevel="2" collapsed="1" x14ac:dyDescent="0.2">
      <c r="A15" s="8"/>
      <c r="B15" s="7"/>
      <c r="C15" s="20" t="s">
        <v>8</v>
      </c>
      <c r="D15" s="6">
        <v>100837.3935569411</v>
      </c>
      <c r="E15" s="6"/>
      <c r="F15" s="21">
        <v>0</v>
      </c>
      <c r="G15" s="6">
        <v>0</v>
      </c>
      <c r="H15" s="6"/>
      <c r="I15" s="6"/>
      <c r="J15" s="6">
        <f t="shared" si="4"/>
        <v>100837.3935569411</v>
      </c>
    </row>
    <row r="16" spans="1:11" hidden="1" outlineLevel="2" collapsed="1" x14ac:dyDescent="0.2">
      <c r="A16" s="8"/>
      <c r="B16" s="7"/>
      <c r="C16" s="20" t="s">
        <v>3</v>
      </c>
      <c r="D16" s="6">
        <v>63357.955804878991</v>
      </c>
      <c r="E16" s="6"/>
      <c r="F16" s="21">
        <v>774327.99834533047</v>
      </c>
      <c r="G16" s="6">
        <v>0</v>
      </c>
      <c r="H16" s="6"/>
      <c r="I16" s="6"/>
      <c r="J16" s="6">
        <f t="shared" si="4"/>
        <v>837685.95415020944</v>
      </c>
    </row>
    <row r="17" spans="1:10" hidden="1" outlineLevel="1" x14ac:dyDescent="0.2">
      <c r="A17" s="8" t="s">
        <v>0</v>
      </c>
      <c r="B17" s="17"/>
      <c r="C17" s="18" t="s">
        <v>15</v>
      </c>
      <c r="D17" s="19">
        <f>SUM(D18:D22)</f>
        <v>5450815.5256065028</v>
      </c>
      <c r="E17" s="19">
        <f t="shared" ref="E17:I17" si="6">SUM(E18:E22)</f>
        <v>12737.525042139454</v>
      </c>
      <c r="F17" s="19">
        <f t="shared" si="6"/>
        <v>72633.023689598791</v>
      </c>
      <c r="G17" s="19">
        <f t="shared" si="6"/>
        <v>15051.504508651809</v>
      </c>
      <c r="H17" s="19">
        <f t="shared" si="6"/>
        <v>0</v>
      </c>
      <c r="I17" s="19">
        <f t="shared" si="6"/>
        <v>183778.31510260084</v>
      </c>
      <c r="J17" s="19">
        <f t="shared" si="4"/>
        <v>5735015.8939494928</v>
      </c>
    </row>
    <row r="18" spans="1:10" hidden="1" outlineLevel="2" x14ac:dyDescent="0.2">
      <c r="A18" s="8"/>
      <c r="B18" s="7"/>
      <c r="C18" s="20" t="s">
        <v>2</v>
      </c>
      <c r="D18" s="6">
        <v>3350300.5235409271</v>
      </c>
      <c r="E18" s="6">
        <v>12737.525042139454</v>
      </c>
      <c r="F18" s="21">
        <v>0</v>
      </c>
      <c r="G18" s="6">
        <v>0</v>
      </c>
      <c r="H18" s="6"/>
      <c r="I18" s="6"/>
      <c r="J18" s="6">
        <f t="shared" si="4"/>
        <v>3363038.0485830666</v>
      </c>
    </row>
    <row r="19" spans="1:10" hidden="1" outlineLevel="2" collapsed="1" x14ac:dyDescent="0.2">
      <c r="A19" s="8"/>
      <c r="B19" s="7"/>
      <c r="C19" s="20" t="s">
        <v>48</v>
      </c>
      <c r="D19" s="6">
        <v>721.17573025315778</v>
      </c>
      <c r="E19" s="6"/>
      <c r="F19" s="21">
        <v>0</v>
      </c>
      <c r="G19" s="6">
        <v>0</v>
      </c>
      <c r="H19" s="6"/>
      <c r="I19" s="6">
        <v>183778.31510260084</v>
      </c>
      <c r="J19" s="6">
        <f t="shared" si="4"/>
        <v>184499.490832854</v>
      </c>
    </row>
    <row r="20" spans="1:10" hidden="1" outlineLevel="2" collapsed="1" x14ac:dyDescent="0.2">
      <c r="A20" s="8"/>
      <c r="B20" s="7"/>
      <c r="C20" s="20" t="s">
        <v>20</v>
      </c>
      <c r="D20" s="6">
        <v>682775.23416745022</v>
      </c>
      <c r="E20" s="6"/>
      <c r="F20" s="21">
        <v>0</v>
      </c>
      <c r="G20" s="6">
        <v>0</v>
      </c>
      <c r="H20" s="6"/>
      <c r="I20" s="6"/>
      <c r="J20" s="6">
        <f t="shared" si="4"/>
        <v>682775.23416745022</v>
      </c>
    </row>
    <row r="21" spans="1:10" hidden="1" outlineLevel="2" collapsed="1" x14ac:dyDescent="0.2">
      <c r="A21" s="8"/>
      <c r="B21" s="7"/>
      <c r="C21" s="20" t="s">
        <v>8</v>
      </c>
      <c r="D21" s="6">
        <v>1136643.5158160937</v>
      </c>
      <c r="E21" s="6"/>
      <c r="F21" s="21">
        <v>0</v>
      </c>
      <c r="G21" s="6">
        <v>0</v>
      </c>
      <c r="H21" s="6"/>
      <c r="I21" s="6"/>
      <c r="J21" s="6">
        <f t="shared" si="4"/>
        <v>1136643.5158160937</v>
      </c>
    </row>
    <row r="22" spans="1:10" hidden="1" outlineLevel="2" collapsed="1" x14ac:dyDescent="0.2">
      <c r="A22" s="8"/>
      <c r="B22" s="7"/>
      <c r="C22" s="20" t="s">
        <v>3</v>
      </c>
      <c r="D22" s="6">
        <v>280375.07635177864</v>
      </c>
      <c r="E22" s="6"/>
      <c r="F22" s="21">
        <v>72633.023689598791</v>
      </c>
      <c r="G22" s="6">
        <v>15051.504508651809</v>
      </c>
      <c r="H22" s="6"/>
      <c r="I22" s="6"/>
      <c r="J22" s="6">
        <f t="shared" si="4"/>
        <v>368059.60455002921</v>
      </c>
    </row>
    <row r="23" spans="1:10" hidden="1" outlineLevel="1" x14ac:dyDescent="0.2">
      <c r="A23" s="8" t="s">
        <v>0</v>
      </c>
      <c r="B23" s="17"/>
      <c r="C23" s="18" t="s">
        <v>45</v>
      </c>
      <c r="D23" s="19">
        <f>SUM(D24:D27)</f>
        <v>596873.94046001916</v>
      </c>
      <c r="E23" s="19">
        <f t="shared" ref="E23:I23" si="7">SUM(E24:E27)</f>
        <v>0</v>
      </c>
      <c r="F23" s="19">
        <f t="shared" si="7"/>
        <v>9199.8115605556704</v>
      </c>
      <c r="G23" s="19">
        <f t="shared" si="7"/>
        <v>27882.253899127565</v>
      </c>
      <c r="H23" s="19">
        <f t="shared" si="7"/>
        <v>0</v>
      </c>
      <c r="I23" s="19">
        <f t="shared" si="7"/>
        <v>164144.18506796111</v>
      </c>
      <c r="J23" s="19">
        <f t="shared" si="4"/>
        <v>798100.19098766358</v>
      </c>
    </row>
    <row r="24" spans="1:10" hidden="1" outlineLevel="2" x14ac:dyDescent="0.2">
      <c r="A24" s="8"/>
      <c r="B24" s="7"/>
      <c r="C24" s="20" t="s">
        <v>2</v>
      </c>
      <c r="D24" s="6">
        <v>279949.98368505115</v>
      </c>
      <c r="E24" s="6"/>
      <c r="F24" s="21">
        <v>0</v>
      </c>
      <c r="G24" s="6">
        <v>0</v>
      </c>
      <c r="H24" s="6"/>
      <c r="I24" s="6"/>
      <c r="J24" s="6">
        <f t="shared" si="4"/>
        <v>279949.98368505115</v>
      </c>
    </row>
    <row r="25" spans="1:10" hidden="1" outlineLevel="2" collapsed="1" x14ac:dyDescent="0.2">
      <c r="A25" s="8"/>
      <c r="B25" s="7"/>
      <c r="C25" s="20" t="s">
        <v>48</v>
      </c>
      <c r="D25" s="6">
        <v>87.390834549219278</v>
      </c>
      <c r="E25" s="6"/>
      <c r="F25" s="21">
        <v>0</v>
      </c>
      <c r="G25" s="6">
        <v>0</v>
      </c>
      <c r="H25" s="6"/>
      <c r="I25" s="6">
        <v>164144.18506796111</v>
      </c>
      <c r="J25" s="6">
        <f t="shared" si="4"/>
        <v>164231.57590251032</v>
      </c>
    </row>
    <row r="26" spans="1:10" hidden="1" outlineLevel="2" collapsed="1" x14ac:dyDescent="0.2">
      <c r="A26" s="8"/>
      <c r="B26" s="7"/>
      <c r="C26" s="20" t="s">
        <v>8</v>
      </c>
      <c r="D26" s="6">
        <v>253710.86174493915</v>
      </c>
      <c r="E26" s="6"/>
      <c r="F26" s="21">
        <v>0</v>
      </c>
      <c r="G26" s="6">
        <v>0</v>
      </c>
      <c r="H26" s="6"/>
      <c r="I26" s="6"/>
      <c r="J26" s="6">
        <f t="shared" si="4"/>
        <v>253710.86174493915</v>
      </c>
    </row>
    <row r="27" spans="1:10" hidden="1" outlineLevel="2" collapsed="1" x14ac:dyDescent="0.2">
      <c r="A27" s="8"/>
      <c r="B27" s="7"/>
      <c r="C27" s="20" t="s">
        <v>3</v>
      </c>
      <c r="D27" s="6">
        <v>63125.704195479673</v>
      </c>
      <c r="E27" s="6"/>
      <c r="F27" s="21">
        <v>9199.8115605556704</v>
      </c>
      <c r="G27" s="6">
        <v>27882.253899127565</v>
      </c>
      <c r="H27" s="6"/>
      <c r="I27" s="6"/>
      <c r="J27" s="6">
        <f t="shared" si="4"/>
        <v>100207.76965516291</v>
      </c>
    </row>
    <row r="28" spans="1:10" hidden="1" outlineLevel="1" collapsed="1" x14ac:dyDescent="0.2">
      <c r="A28" s="8" t="s">
        <v>0</v>
      </c>
      <c r="B28" s="17"/>
      <c r="C28" s="18" t="s">
        <v>22</v>
      </c>
      <c r="D28" s="19">
        <f>SUM(D29:D34)</f>
        <v>1071312.5211274084</v>
      </c>
      <c r="E28" s="19">
        <f t="shared" ref="E28:I28" si="8">SUM(E29:E34)</f>
        <v>436.69400000000002</v>
      </c>
      <c r="F28" s="19">
        <f t="shared" si="8"/>
        <v>59255.207032459897</v>
      </c>
      <c r="G28" s="19">
        <f t="shared" si="8"/>
        <v>58333.422435911001</v>
      </c>
      <c r="H28" s="19">
        <f t="shared" si="8"/>
        <v>0</v>
      </c>
      <c r="I28" s="19">
        <f t="shared" si="8"/>
        <v>82393.545113319502</v>
      </c>
      <c r="J28" s="19">
        <f t="shared" si="4"/>
        <v>1271731.3897090985</v>
      </c>
    </row>
    <row r="29" spans="1:10" hidden="1" outlineLevel="1" x14ac:dyDescent="0.2">
      <c r="A29" s="8"/>
      <c r="B29" s="7"/>
      <c r="C29" s="20" t="s">
        <v>2</v>
      </c>
      <c r="D29" s="6">
        <v>449277.0499804889</v>
      </c>
      <c r="E29" s="6">
        <v>436.69400000000002</v>
      </c>
      <c r="F29" s="21">
        <v>0</v>
      </c>
      <c r="G29" s="6">
        <v>0</v>
      </c>
      <c r="H29" s="6"/>
      <c r="I29" s="6"/>
      <c r="J29" s="6">
        <f t="shared" si="4"/>
        <v>449713.74398048891</v>
      </c>
    </row>
    <row r="30" spans="1:10" hidden="1" outlineLevel="1" collapsed="1" x14ac:dyDescent="0.2">
      <c r="A30" s="8"/>
      <c r="B30" s="7"/>
      <c r="C30" s="20" t="s">
        <v>30</v>
      </c>
      <c r="D30" s="6">
        <v>5.6275000000000004</v>
      </c>
      <c r="E30" s="6"/>
      <c r="F30" s="21">
        <v>0</v>
      </c>
      <c r="G30" s="6">
        <v>0</v>
      </c>
      <c r="H30" s="6"/>
      <c r="I30" s="6"/>
      <c r="J30" s="6">
        <f t="shared" si="4"/>
        <v>5.6275000000000004</v>
      </c>
    </row>
    <row r="31" spans="1:10" hidden="1" outlineLevel="1" collapsed="1" x14ac:dyDescent="0.2">
      <c r="A31" s="8"/>
      <c r="B31" s="7"/>
      <c r="C31" s="20" t="s">
        <v>48</v>
      </c>
      <c r="D31" s="6">
        <v>661.08045705679604</v>
      </c>
      <c r="E31" s="6"/>
      <c r="F31" s="21">
        <v>0</v>
      </c>
      <c r="G31" s="6">
        <v>0</v>
      </c>
      <c r="H31" s="6"/>
      <c r="I31" s="6">
        <v>82393.545113319502</v>
      </c>
      <c r="J31" s="6">
        <f t="shared" si="4"/>
        <v>83054.625570376302</v>
      </c>
    </row>
    <row r="32" spans="1:10" hidden="1" outlineLevel="1" collapsed="1" x14ac:dyDescent="0.2">
      <c r="A32" s="8"/>
      <c r="B32" s="7"/>
      <c r="C32" s="20" t="s">
        <v>20</v>
      </c>
      <c r="D32" s="6">
        <v>41.485929999999996</v>
      </c>
      <c r="E32" s="6"/>
      <c r="F32" s="21">
        <v>0</v>
      </c>
      <c r="G32" s="6">
        <v>0</v>
      </c>
      <c r="H32" s="6"/>
      <c r="I32" s="6"/>
      <c r="J32" s="6">
        <f t="shared" si="4"/>
        <v>41.485929999999996</v>
      </c>
    </row>
    <row r="33" spans="1:10" hidden="1" outlineLevel="1" collapsed="1" x14ac:dyDescent="0.2">
      <c r="A33" s="8"/>
      <c r="B33" s="7"/>
      <c r="C33" s="20" t="s">
        <v>8</v>
      </c>
      <c r="D33" s="6">
        <v>573895.90076859202</v>
      </c>
      <c r="E33" s="6"/>
      <c r="F33" s="21">
        <v>0</v>
      </c>
      <c r="G33" s="6">
        <v>0</v>
      </c>
      <c r="H33" s="6"/>
      <c r="I33" s="6"/>
      <c r="J33" s="6">
        <f t="shared" si="4"/>
        <v>573895.90076859202</v>
      </c>
    </row>
    <row r="34" spans="1:10" hidden="1" outlineLevel="1" collapsed="1" x14ac:dyDescent="0.2">
      <c r="A34" s="8"/>
      <c r="B34" s="7"/>
      <c r="C34" s="20" t="s">
        <v>3</v>
      </c>
      <c r="D34" s="6">
        <v>47431.376491270712</v>
      </c>
      <c r="E34" s="6"/>
      <c r="F34" s="21">
        <v>59255.207032459897</v>
      </c>
      <c r="G34" s="6">
        <v>58333.422435911001</v>
      </c>
      <c r="H34" s="6"/>
      <c r="I34" s="6"/>
      <c r="J34" s="6">
        <f t="shared" si="4"/>
        <v>165020.0059596416</v>
      </c>
    </row>
    <row r="35" spans="1:10" collapsed="1" x14ac:dyDescent="0.2">
      <c r="A35" s="8" t="s">
        <v>56</v>
      </c>
      <c r="B35" s="33" t="s">
        <v>21</v>
      </c>
      <c r="C35" s="15"/>
      <c r="D35" s="16">
        <f>D36+D42+D48+D54</f>
        <v>7409016.8477799315</v>
      </c>
      <c r="E35" s="16">
        <f t="shared" ref="E35:I35" si="9">E36+E42+E48+E54</f>
        <v>10129.79121245922</v>
      </c>
      <c r="F35" s="16">
        <f t="shared" si="9"/>
        <v>58268.104961099678</v>
      </c>
      <c r="G35" s="16">
        <f t="shared" si="9"/>
        <v>14895.916784144716</v>
      </c>
      <c r="H35" s="16">
        <f t="shared" si="9"/>
        <v>0</v>
      </c>
      <c r="I35" s="16">
        <f t="shared" si="9"/>
        <v>155926.35311287234</v>
      </c>
      <c r="J35" s="16">
        <f t="shared" si="4"/>
        <v>7648237.0138505083</v>
      </c>
    </row>
    <row r="36" spans="1:10" hidden="1" outlineLevel="1" x14ac:dyDescent="0.2">
      <c r="A36" s="8" t="s">
        <v>0</v>
      </c>
      <c r="B36" s="17"/>
      <c r="C36" s="18" t="s">
        <v>31</v>
      </c>
      <c r="D36" s="19">
        <f>SUM(D37:D41)</f>
        <v>337896.4313342087</v>
      </c>
      <c r="E36" s="19">
        <f t="shared" ref="E36:I36" si="10">SUM(E37:E41)</f>
        <v>0</v>
      </c>
      <c r="F36" s="19">
        <f t="shared" si="10"/>
        <v>39317.553183666001</v>
      </c>
      <c r="G36" s="19">
        <f t="shared" si="10"/>
        <v>0</v>
      </c>
      <c r="H36" s="19">
        <f t="shared" si="10"/>
        <v>0</v>
      </c>
      <c r="I36" s="19">
        <f t="shared" si="10"/>
        <v>972.54320283721006</v>
      </c>
      <c r="J36" s="19">
        <f t="shared" si="4"/>
        <v>378186.52772071195</v>
      </c>
    </row>
    <row r="37" spans="1:10" hidden="1" outlineLevel="2" x14ac:dyDescent="0.2">
      <c r="A37" s="8"/>
      <c r="B37" s="7"/>
      <c r="C37" s="20" t="s">
        <v>2</v>
      </c>
      <c r="D37" s="6">
        <v>258385.65994292957</v>
      </c>
      <c r="E37" s="6"/>
      <c r="F37" s="21">
        <v>0</v>
      </c>
      <c r="G37" s="6">
        <v>0</v>
      </c>
      <c r="H37" s="6"/>
      <c r="I37" s="6"/>
      <c r="J37" s="6">
        <f t="shared" si="4"/>
        <v>258385.65994292957</v>
      </c>
    </row>
    <row r="38" spans="1:10" hidden="1" outlineLevel="2" collapsed="1" x14ac:dyDescent="0.2">
      <c r="A38" s="8"/>
      <c r="B38" s="7"/>
      <c r="C38" s="20" t="s">
        <v>30</v>
      </c>
      <c r="D38" s="6">
        <v>409.92675612220637</v>
      </c>
      <c r="E38" s="6"/>
      <c r="F38" s="21">
        <v>0</v>
      </c>
      <c r="G38" s="6">
        <v>0</v>
      </c>
      <c r="H38" s="6"/>
      <c r="I38" s="6"/>
      <c r="J38" s="6">
        <f t="shared" si="4"/>
        <v>409.92675612220637</v>
      </c>
    </row>
    <row r="39" spans="1:10" hidden="1" outlineLevel="2" collapsed="1" x14ac:dyDescent="0.2">
      <c r="A39" s="8"/>
      <c r="B39" s="7"/>
      <c r="C39" s="20" t="s">
        <v>48</v>
      </c>
      <c r="D39" s="6">
        <v>240.7590778207958</v>
      </c>
      <c r="E39" s="6"/>
      <c r="F39" s="21">
        <v>0</v>
      </c>
      <c r="G39" s="6">
        <v>0</v>
      </c>
      <c r="H39" s="6"/>
      <c r="I39" s="6">
        <v>972.54320283721006</v>
      </c>
      <c r="J39" s="6">
        <f t="shared" si="4"/>
        <v>1213.3022806580059</v>
      </c>
    </row>
    <row r="40" spans="1:10" hidden="1" outlineLevel="2" collapsed="1" x14ac:dyDescent="0.2">
      <c r="A40" s="8"/>
      <c r="B40" s="7"/>
      <c r="C40" s="20" t="s">
        <v>8</v>
      </c>
      <c r="D40" s="6">
        <v>48705.098026569205</v>
      </c>
      <c r="E40" s="6"/>
      <c r="F40" s="21">
        <v>0</v>
      </c>
      <c r="G40" s="6">
        <v>0</v>
      </c>
      <c r="H40" s="6"/>
      <c r="I40" s="6"/>
      <c r="J40" s="6">
        <f t="shared" si="4"/>
        <v>48705.098026569205</v>
      </c>
    </row>
    <row r="41" spans="1:10" hidden="1" outlineLevel="2" collapsed="1" x14ac:dyDescent="0.2">
      <c r="A41" s="8"/>
      <c r="B41" s="7"/>
      <c r="C41" s="20" t="s">
        <v>3</v>
      </c>
      <c r="D41" s="6">
        <v>30154.987530766928</v>
      </c>
      <c r="E41" s="6"/>
      <c r="F41" s="21">
        <v>39317.553183666001</v>
      </c>
      <c r="G41" s="6">
        <v>0</v>
      </c>
      <c r="H41" s="6"/>
      <c r="I41" s="6"/>
      <c r="J41" s="6">
        <f t="shared" si="4"/>
        <v>69472.540714432922</v>
      </c>
    </row>
    <row r="42" spans="1:10" hidden="1" outlineLevel="1" x14ac:dyDescent="0.2">
      <c r="A42" s="8" t="s">
        <v>0</v>
      </c>
      <c r="B42" s="17"/>
      <c r="C42" s="18" t="s">
        <v>15</v>
      </c>
      <c r="D42" s="19">
        <f>SUM(D43:D47)</f>
        <v>3695205.9461093326</v>
      </c>
      <c r="E42" s="19">
        <f t="shared" ref="E42:I42" si="11">SUM(E43:E47)</f>
        <v>9147.1812124592198</v>
      </c>
      <c r="F42" s="19">
        <f t="shared" si="11"/>
        <v>10598.155384018663</v>
      </c>
      <c r="G42" s="19">
        <f t="shared" si="11"/>
        <v>2196.2211600560522</v>
      </c>
      <c r="H42" s="19">
        <f t="shared" si="11"/>
        <v>0</v>
      </c>
      <c r="I42" s="19">
        <f t="shared" si="11"/>
        <v>131976.46682558069</v>
      </c>
      <c r="J42" s="19">
        <f t="shared" si="4"/>
        <v>3849123.9706914471</v>
      </c>
    </row>
    <row r="43" spans="1:10" hidden="1" outlineLevel="2" x14ac:dyDescent="0.2">
      <c r="A43" s="8"/>
      <c r="B43" s="7"/>
      <c r="C43" s="20" t="s">
        <v>2</v>
      </c>
      <c r="D43" s="6">
        <v>404436.61515615566</v>
      </c>
      <c r="E43" s="6">
        <v>9147.1812124592198</v>
      </c>
      <c r="F43" s="21">
        <v>0</v>
      </c>
      <c r="G43" s="6">
        <v>0</v>
      </c>
      <c r="H43" s="6"/>
      <c r="I43" s="6"/>
      <c r="J43" s="6">
        <f t="shared" si="4"/>
        <v>413583.79636861489</v>
      </c>
    </row>
    <row r="44" spans="1:10" hidden="1" outlineLevel="2" collapsed="1" x14ac:dyDescent="0.2">
      <c r="A44" s="8"/>
      <c r="B44" s="7"/>
      <c r="C44" s="20" t="s">
        <v>48</v>
      </c>
      <c r="D44" s="6">
        <v>105.22944055130405</v>
      </c>
      <c r="E44" s="6"/>
      <c r="F44" s="21">
        <v>0</v>
      </c>
      <c r="G44" s="6">
        <v>0</v>
      </c>
      <c r="H44" s="6"/>
      <c r="I44" s="6">
        <v>131976.46682558069</v>
      </c>
      <c r="J44" s="6">
        <f t="shared" si="4"/>
        <v>132081.696266132</v>
      </c>
    </row>
    <row r="45" spans="1:10" hidden="1" outlineLevel="2" collapsed="1" x14ac:dyDescent="0.2">
      <c r="A45" s="8"/>
      <c r="B45" s="7"/>
      <c r="C45" s="20" t="s">
        <v>20</v>
      </c>
      <c r="D45" s="6">
        <v>330143.62608651607</v>
      </c>
      <c r="E45" s="6"/>
      <c r="F45" s="21">
        <v>0</v>
      </c>
      <c r="G45" s="6">
        <v>0</v>
      </c>
      <c r="H45" s="6"/>
      <c r="I45" s="6"/>
      <c r="J45" s="6">
        <f t="shared" si="4"/>
        <v>330143.62608651607</v>
      </c>
    </row>
    <row r="46" spans="1:10" hidden="1" outlineLevel="2" collapsed="1" x14ac:dyDescent="0.2">
      <c r="A46" s="8"/>
      <c r="B46" s="7"/>
      <c r="C46" s="20" t="s">
        <v>8</v>
      </c>
      <c r="D46" s="6">
        <v>2419609.9023281075</v>
      </c>
      <c r="E46" s="6"/>
      <c r="F46" s="21">
        <v>0</v>
      </c>
      <c r="G46" s="6">
        <v>0</v>
      </c>
      <c r="H46" s="6"/>
      <c r="I46" s="6"/>
      <c r="J46" s="6">
        <f t="shared" si="4"/>
        <v>2419609.9023281075</v>
      </c>
    </row>
    <row r="47" spans="1:10" hidden="1" outlineLevel="2" collapsed="1" x14ac:dyDescent="0.2">
      <c r="A47" s="8"/>
      <c r="B47" s="7"/>
      <c r="C47" s="20" t="s">
        <v>3</v>
      </c>
      <c r="D47" s="6">
        <v>540910.57309800212</v>
      </c>
      <c r="E47" s="6"/>
      <c r="F47" s="21">
        <v>10598.155384018663</v>
      </c>
      <c r="G47" s="6">
        <v>2196.2211600560522</v>
      </c>
      <c r="H47" s="6"/>
      <c r="I47" s="6"/>
      <c r="J47" s="6">
        <f t="shared" si="4"/>
        <v>553704.94964207686</v>
      </c>
    </row>
    <row r="48" spans="1:10" hidden="1" outlineLevel="1" x14ac:dyDescent="0.2">
      <c r="A48" s="8" t="s">
        <v>0</v>
      </c>
      <c r="B48" s="17"/>
      <c r="C48" s="18" t="s">
        <v>45</v>
      </c>
      <c r="D48" s="19">
        <f>SUM(D49:D53)</f>
        <v>149400.13494727007</v>
      </c>
      <c r="E48" s="19">
        <f t="shared" ref="E48:I48" si="12">SUM(E49:E53)</f>
        <v>0</v>
      </c>
      <c r="F48" s="19">
        <f t="shared" si="12"/>
        <v>1919.1435184801903</v>
      </c>
      <c r="G48" s="19">
        <f t="shared" si="12"/>
        <v>12084.224611956553</v>
      </c>
      <c r="H48" s="19">
        <f t="shared" si="12"/>
        <v>0</v>
      </c>
      <c r="I48" s="19">
        <f t="shared" si="12"/>
        <v>16867.578243058459</v>
      </c>
      <c r="J48" s="19">
        <f t="shared" si="4"/>
        <v>180271.08132076525</v>
      </c>
    </row>
    <row r="49" spans="1:10" hidden="1" outlineLevel="2" x14ac:dyDescent="0.2">
      <c r="A49" s="8"/>
      <c r="B49" s="7"/>
      <c r="C49" s="20" t="s">
        <v>2</v>
      </c>
      <c r="D49" s="6">
        <v>68114.863811283663</v>
      </c>
      <c r="E49" s="6"/>
      <c r="F49" s="21">
        <v>0</v>
      </c>
      <c r="G49" s="6">
        <v>0</v>
      </c>
      <c r="H49" s="6"/>
      <c r="I49" s="6"/>
      <c r="J49" s="6">
        <f t="shared" si="4"/>
        <v>68114.863811283663</v>
      </c>
    </row>
    <row r="50" spans="1:10" hidden="1" outlineLevel="2" collapsed="1" x14ac:dyDescent="0.2">
      <c r="A50" s="8"/>
      <c r="B50" s="7"/>
      <c r="C50" s="20" t="s">
        <v>48</v>
      </c>
      <c r="D50" s="6">
        <v>25.423663827304146</v>
      </c>
      <c r="E50" s="6"/>
      <c r="F50" s="21">
        <v>0</v>
      </c>
      <c r="G50" s="6">
        <v>0</v>
      </c>
      <c r="H50" s="6"/>
      <c r="I50" s="6">
        <v>16867.578243058459</v>
      </c>
      <c r="J50" s="6">
        <f t="shared" si="4"/>
        <v>16893.001906885762</v>
      </c>
    </row>
    <row r="51" spans="1:10" hidden="1" outlineLevel="2" collapsed="1" x14ac:dyDescent="0.2">
      <c r="A51" s="8"/>
      <c r="B51" s="7"/>
      <c r="C51" s="20" t="s">
        <v>20</v>
      </c>
      <c r="D51" s="6">
        <v>0.1134185606072545</v>
      </c>
      <c r="E51" s="6"/>
      <c r="F51" s="21">
        <v>0</v>
      </c>
      <c r="G51" s="6">
        <v>0</v>
      </c>
      <c r="H51" s="6"/>
      <c r="I51" s="6"/>
      <c r="J51" s="6">
        <f t="shared" si="4"/>
        <v>0.1134185606072545</v>
      </c>
    </row>
    <row r="52" spans="1:10" hidden="1" outlineLevel="2" collapsed="1" x14ac:dyDescent="0.2">
      <c r="A52" s="8"/>
      <c r="B52" s="7"/>
      <c r="C52" s="20" t="s">
        <v>8</v>
      </c>
      <c r="D52" s="6">
        <v>66654.996748054909</v>
      </c>
      <c r="E52" s="6"/>
      <c r="F52" s="21">
        <v>0</v>
      </c>
      <c r="G52" s="6">
        <v>0</v>
      </c>
      <c r="H52" s="6"/>
      <c r="I52" s="6"/>
      <c r="J52" s="6">
        <f t="shared" si="4"/>
        <v>66654.996748054909</v>
      </c>
    </row>
    <row r="53" spans="1:10" hidden="1" outlineLevel="2" collapsed="1" x14ac:dyDescent="0.2">
      <c r="A53" s="8"/>
      <c r="B53" s="7"/>
      <c r="C53" s="20" t="s">
        <v>3</v>
      </c>
      <c r="D53" s="6">
        <v>14604.737305543586</v>
      </c>
      <c r="E53" s="6"/>
      <c r="F53" s="21">
        <v>1919.1435184801903</v>
      </c>
      <c r="G53" s="6">
        <v>12084.224611956553</v>
      </c>
      <c r="H53" s="6"/>
      <c r="I53" s="6"/>
      <c r="J53" s="6">
        <f t="shared" si="4"/>
        <v>28608.105435980331</v>
      </c>
    </row>
    <row r="54" spans="1:10" hidden="1" outlineLevel="1" collapsed="1" x14ac:dyDescent="0.2">
      <c r="A54" s="8" t="s">
        <v>0</v>
      </c>
      <c r="B54" s="17"/>
      <c r="C54" s="18" t="s">
        <v>22</v>
      </c>
      <c r="D54" s="19">
        <f>SUM(D55:D60)</f>
        <v>3226514.33538912</v>
      </c>
      <c r="E54" s="19">
        <f t="shared" ref="E54:I54" si="13">SUM(E55:E60)</f>
        <v>982.60999999999979</v>
      </c>
      <c r="F54" s="19">
        <f t="shared" si="13"/>
        <v>6433.2528749348303</v>
      </c>
      <c r="G54" s="19">
        <f t="shared" si="13"/>
        <v>615.47101213211101</v>
      </c>
      <c r="H54" s="19">
        <f t="shared" si="13"/>
        <v>0</v>
      </c>
      <c r="I54" s="19">
        <f t="shared" si="13"/>
        <v>6109.7648413959705</v>
      </c>
      <c r="J54" s="19">
        <f t="shared" si="4"/>
        <v>3240655.4341175831</v>
      </c>
    </row>
    <row r="55" spans="1:10" hidden="1" outlineLevel="1" x14ac:dyDescent="0.2">
      <c r="A55" s="8"/>
      <c r="B55" s="7"/>
      <c r="C55" s="20" t="s">
        <v>2</v>
      </c>
      <c r="D55" s="6">
        <v>1343954.6655408288</v>
      </c>
      <c r="E55" s="6">
        <v>982.60999999999979</v>
      </c>
      <c r="F55" s="21">
        <v>0</v>
      </c>
      <c r="G55" s="6">
        <v>0</v>
      </c>
      <c r="H55" s="6"/>
      <c r="I55" s="6"/>
      <c r="J55" s="6">
        <f t="shared" si="4"/>
        <v>1344937.2755408289</v>
      </c>
    </row>
    <row r="56" spans="1:10" hidden="1" outlineLevel="1" collapsed="1" x14ac:dyDescent="0.2">
      <c r="A56" s="8"/>
      <c r="B56" s="7"/>
      <c r="C56" s="20" t="s">
        <v>30</v>
      </c>
      <c r="D56" s="6">
        <v>12.6625</v>
      </c>
      <c r="E56" s="6"/>
      <c r="F56" s="21">
        <v>0</v>
      </c>
      <c r="G56" s="6">
        <v>0</v>
      </c>
      <c r="H56" s="6"/>
      <c r="I56" s="6"/>
      <c r="J56" s="6">
        <f t="shared" si="4"/>
        <v>12.6625</v>
      </c>
    </row>
    <row r="57" spans="1:10" hidden="1" outlineLevel="1" collapsed="1" x14ac:dyDescent="0.2">
      <c r="A57" s="8"/>
      <c r="B57" s="7"/>
      <c r="C57" s="20" t="s">
        <v>48</v>
      </c>
      <c r="D57" s="6">
        <v>48013.787503860738</v>
      </c>
      <c r="E57" s="6"/>
      <c r="F57" s="21">
        <v>0</v>
      </c>
      <c r="G57" s="6">
        <v>0</v>
      </c>
      <c r="H57" s="6"/>
      <c r="I57" s="6">
        <v>6109.7648413959705</v>
      </c>
      <c r="J57" s="6">
        <f t="shared" si="4"/>
        <v>54123.552345256707</v>
      </c>
    </row>
    <row r="58" spans="1:10" hidden="1" outlineLevel="1" collapsed="1" x14ac:dyDescent="0.2">
      <c r="A58" s="8"/>
      <c r="B58" s="7"/>
      <c r="C58" s="20" t="s">
        <v>20</v>
      </c>
      <c r="D58" s="6">
        <v>120093.34795</v>
      </c>
      <c r="E58" s="6"/>
      <c r="F58" s="21">
        <v>0</v>
      </c>
      <c r="G58" s="6">
        <v>0</v>
      </c>
      <c r="H58" s="6"/>
      <c r="I58" s="6"/>
      <c r="J58" s="6">
        <f t="shared" si="4"/>
        <v>120093.34795</v>
      </c>
    </row>
    <row r="59" spans="1:10" hidden="1" outlineLevel="1" collapsed="1" x14ac:dyDescent="0.2">
      <c r="A59" s="8"/>
      <c r="B59" s="7"/>
      <c r="C59" s="20" t="s">
        <v>8</v>
      </c>
      <c r="D59" s="6">
        <v>1536976.6845954999</v>
      </c>
      <c r="E59" s="6"/>
      <c r="F59" s="21">
        <v>0</v>
      </c>
      <c r="G59" s="6">
        <v>0</v>
      </c>
      <c r="H59" s="6"/>
      <c r="I59" s="6"/>
      <c r="J59" s="6">
        <f t="shared" si="4"/>
        <v>1536976.6845954999</v>
      </c>
    </row>
    <row r="60" spans="1:10" hidden="1" outlineLevel="1" collapsed="1" x14ac:dyDescent="0.2">
      <c r="A60" s="8"/>
      <c r="B60" s="7"/>
      <c r="C60" s="20" t="s">
        <v>3</v>
      </c>
      <c r="D60" s="6">
        <v>177463.18729893054</v>
      </c>
      <c r="E60" s="6"/>
      <c r="F60" s="21">
        <v>6433.2528749348303</v>
      </c>
      <c r="G60" s="6">
        <v>615.47101213211101</v>
      </c>
      <c r="H60" s="6"/>
      <c r="I60" s="6"/>
      <c r="J60" s="6">
        <f t="shared" si="4"/>
        <v>184511.91118599748</v>
      </c>
    </row>
    <row r="61" spans="1:10" collapsed="1" x14ac:dyDescent="0.2">
      <c r="A61" s="8" t="s">
        <v>56</v>
      </c>
      <c r="B61" s="33" t="s">
        <v>12</v>
      </c>
      <c r="C61" s="15"/>
      <c r="D61" s="16">
        <f>D62+D68+D74+D80+D87</f>
        <v>22687906.987987123</v>
      </c>
      <c r="E61" s="16">
        <f t="shared" ref="E61:I61" si="14">E62+E68+E74+E80+E87</f>
        <v>24405.779374085549</v>
      </c>
      <c r="F61" s="16">
        <f t="shared" si="14"/>
        <v>230534.90559164196</v>
      </c>
      <c r="G61" s="16">
        <f t="shared" si="14"/>
        <v>316391.52299635526</v>
      </c>
      <c r="H61" s="16">
        <f t="shared" si="14"/>
        <v>0</v>
      </c>
      <c r="I61" s="16">
        <f t="shared" si="14"/>
        <v>732119.57504158758</v>
      </c>
      <c r="J61" s="16">
        <f t="shared" si="4"/>
        <v>23991358.770990793</v>
      </c>
    </row>
    <row r="62" spans="1:10" hidden="1" outlineLevel="1" x14ac:dyDescent="0.2">
      <c r="A62" s="8" t="s">
        <v>0</v>
      </c>
      <c r="B62" s="17"/>
      <c r="C62" s="18" t="s">
        <v>31</v>
      </c>
      <c r="D62" s="19">
        <f>SUM(D63:D67)</f>
        <v>195883.42991257238</v>
      </c>
      <c r="E62" s="19">
        <f t="shared" ref="E62:I62" si="15">SUM(E63:E67)</f>
        <v>0</v>
      </c>
      <c r="F62" s="19">
        <f t="shared" si="15"/>
        <v>22332.335497857239</v>
      </c>
      <c r="G62" s="19">
        <f t="shared" si="15"/>
        <v>0</v>
      </c>
      <c r="H62" s="19">
        <f t="shared" si="15"/>
        <v>0</v>
      </c>
      <c r="I62" s="19">
        <f t="shared" si="15"/>
        <v>567.85603065491784</v>
      </c>
      <c r="J62" s="19">
        <f t="shared" si="4"/>
        <v>218783.62144108454</v>
      </c>
    </row>
    <row r="63" spans="1:10" hidden="1" outlineLevel="2" x14ac:dyDescent="0.2">
      <c r="A63" s="8"/>
      <c r="B63" s="7"/>
      <c r="C63" s="20" t="s">
        <v>2</v>
      </c>
      <c r="D63" s="6">
        <v>140196.93390653786</v>
      </c>
      <c r="E63" s="6"/>
      <c r="F63" s="21">
        <v>0</v>
      </c>
      <c r="G63" s="6">
        <v>0</v>
      </c>
      <c r="H63" s="6"/>
      <c r="I63" s="6"/>
      <c r="J63" s="6">
        <f t="shared" si="4"/>
        <v>140196.93390653786</v>
      </c>
    </row>
    <row r="64" spans="1:10" hidden="1" outlineLevel="2" collapsed="1" x14ac:dyDescent="0.2">
      <c r="A64" s="8"/>
      <c r="B64" s="7"/>
      <c r="C64" s="20" t="s">
        <v>30</v>
      </c>
      <c r="D64" s="6">
        <v>718.91274073347586</v>
      </c>
      <c r="E64" s="6"/>
      <c r="F64" s="21">
        <v>0</v>
      </c>
      <c r="G64" s="6">
        <v>0</v>
      </c>
      <c r="H64" s="6"/>
      <c r="I64" s="6"/>
      <c r="J64" s="6">
        <f t="shared" si="4"/>
        <v>718.91274073347586</v>
      </c>
    </row>
    <row r="65" spans="1:10" hidden="1" outlineLevel="2" collapsed="1" x14ac:dyDescent="0.2">
      <c r="A65" s="8"/>
      <c r="B65" s="7"/>
      <c r="C65" s="20" t="s">
        <v>48</v>
      </c>
      <c r="D65" s="6">
        <v>140.57626961128628</v>
      </c>
      <c r="E65" s="6"/>
      <c r="F65" s="21">
        <v>0</v>
      </c>
      <c r="G65" s="6">
        <v>0</v>
      </c>
      <c r="H65" s="6"/>
      <c r="I65" s="6">
        <v>567.85603065491784</v>
      </c>
      <c r="J65" s="6">
        <f t="shared" si="4"/>
        <v>708.43230026620415</v>
      </c>
    </row>
    <row r="66" spans="1:10" hidden="1" outlineLevel="2" collapsed="1" x14ac:dyDescent="0.2">
      <c r="A66" s="8"/>
      <c r="B66" s="7"/>
      <c r="C66" s="20" t="s">
        <v>8</v>
      </c>
      <c r="D66" s="6">
        <v>36639.936789018553</v>
      </c>
      <c r="E66" s="6"/>
      <c r="F66" s="21">
        <v>0</v>
      </c>
      <c r="G66" s="6">
        <v>0</v>
      </c>
      <c r="H66" s="6"/>
      <c r="I66" s="6"/>
      <c r="J66" s="6">
        <f t="shared" si="4"/>
        <v>36639.936789018553</v>
      </c>
    </row>
    <row r="67" spans="1:10" hidden="1" outlineLevel="2" collapsed="1" x14ac:dyDescent="0.2">
      <c r="A67" s="8"/>
      <c r="B67" s="7"/>
      <c r="C67" s="20" t="s">
        <v>3</v>
      </c>
      <c r="D67" s="6">
        <v>18187.070206671189</v>
      </c>
      <c r="E67" s="6"/>
      <c r="F67" s="21">
        <v>22332.335497857239</v>
      </c>
      <c r="G67" s="6">
        <v>0</v>
      </c>
      <c r="H67" s="6"/>
      <c r="I67" s="6"/>
      <c r="J67" s="6">
        <f t="shared" si="4"/>
        <v>40519.405704528428</v>
      </c>
    </row>
    <row r="68" spans="1:10" hidden="1" outlineLevel="1" x14ac:dyDescent="0.2">
      <c r="A68" s="8" t="s">
        <v>0</v>
      </c>
      <c r="B68" s="17"/>
      <c r="C68" s="18" t="s">
        <v>15</v>
      </c>
      <c r="D68" s="19">
        <f>SUM(D69:D73)</f>
        <v>3131616.1654548277</v>
      </c>
      <c r="E68" s="19">
        <f t="shared" ref="E68:I68" si="16">SUM(E69:E73)</f>
        <v>7973.7853740855489</v>
      </c>
      <c r="F68" s="19">
        <f t="shared" si="16"/>
        <v>51397.681276469812</v>
      </c>
      <c r="G68" s="19">
        <f t="shared" si="16"/>
        <v>10650.973788081705</v>
      </c>
      <c r="H68" s="19">
        <f t="shared" si="16"/>
        <v>0</v>
      </c>
      <c r="I68" s="19">
        <f t="shared" si="16"/>
        <v>115046.59156242703</v>
      </c>
      <c r="J68" s="19">
        <f t="shared" si="4"/>
        <v>3316685.1974558919</v>
      </c>
    </row>
    <row r="69" spans="1:10" hidden="1" outlineLevel="2" x14ac:dyDescent="0.2">
      <c r="A69" s="8"/>
      <c r="B69" s="7"/>
      <c r="C69" s="20" t="s">
        <v>2</v>
      </c>
      <c r="D69" s="6">
        <v>2472201.3873162372</v>
      </c>
      <c r="E69" s="6">
        <v>7973.7853740855489</v>
      </c>
      <c r="F69" s="21">
        <v>0</v>
      </c>
      <c r="G69" s="6">
        <v>0</v>
      </c>
      <c r="H69" s="6"/>
      <c r="I69" s="6"/>
      <c r="J69" s="6">
        <f t="shared" si="4"/>
        <v>2480175.1726903226</v>
      </c>
    </row>
    <row r="70" spans="1:10" hidden="1" outlineLevel="2" collapsed="1" x14ac:dyDescent="0.2">
      <c r="A70" s="8"/>
      <c r="B70" s="7"/>
      <c r="C70" s="20" t="s">
        <v>48</v>
      </c>
      <c r="D70" s="6">
        <v>510.32930263627748</v>
      </c>
      <c r="E70" s="6"/>
      <c r="F70" s="21">
        <v>0</v>
      </c>
      <c r="G70" s="6">
        <v>0</v>
      </c>
      <c r="H70" s="6"/>
      <c r="I70" s="6">
        <v>115046.59156242703</v>
      </c>
      <c r="J70" s="6">
        <f t="shared" si="4"/>
        <v>115556.92086506331</v>
      </c>
    </row>
    <row r="71" spans="1:10" hidden="1" outlineLevel="2" collapsed="1" x14ac:dyDescent="0.2">
      <c r="A71" s="8"/>
      <c r="B71" s="7"/>
      <c r="C71" s="20" t="s">
        <v>20</v>
      </c>
      <c r="D71" s="6">
        <v>252.35199935713527</v>
      </c>
      <c r="E71" s="6"/>
      <c r="F71" s="21">
        <v>0</v>
      </c>
      <c r="G71" s="6">
        <v>0</v>
      </c>
      <c r="H71" s="6"/>
      <c r="I71" s="6"/>
      <c r="J71" s="6">
        <f t="shared" si="4"/>
        <v>252.35199935713527</v>
      </c>
    </row>
    <row r="72" spans="1:10" hidden="1" outlineLevel="2" collapsed="1" x14ac:dyDescent="0.2">
      <c r="A72" s="8"/>
      <c r="B72" s="7"/>
      <c r="C72" s="20" t="s">
        <v>8</v>
      </c>
      <c r="D72" s="6">
        <v>460248.83506714052</v>
      </c>
      <c r="E72" s="6"/>
      <c r="F72" s="21">
        <v>0</v>
      </c>
      <c r="G72" s="6">
        <v>0</v>
      </c>
      <c r="H72" s="6"/>
      <c r="I72" s="6"/>
      <c r="J72" s="6">
        <f t="shared" si="4"/>
        <v>460248.83506714052</v>
      </c>
    </row>
    <row r="73" spans="1:10" hidden="1" outlineLevel="2" collapsed="1" x14ac:dyDescent="0.2">
      <c r="A73" s="8"/>
      <c r="B73" s="7"/>
      <c r="C73" s="20" t="s">
        <v>3</v>
      </c>
      <c r="D73" s="6">
        <v>198403.26176945653</v>
      </c>
      <c r="E73" s="6"/>
      <c r="F73" s="21">
        <v>51397.681276469812</v>
      </c>
      <c r="G73" s="6">
        <v>10650.973788081705</v>
      </c>
      <c r="H73" s="6"/>
      <c r="I73" s="6"/>
      <c r="J73" s="6">
        <f t="shared" ref="J73:J91" si="17">SUM(D73:I73)</f>
        <v>260451.91683400804</v>
      </c>
    </row>
    <row r="74" spans="1:10" hidden="1" outlineLevel="1" x14ac:dyDescent="0.2">
      <c r="A74" s="8" t="s">
        <v>0</v>
      </c>
      <c r="B74" s="17"/>
      <c r="C74" s="18" t="s">
        <v>45</v>
      </c>
      <c r="D74" s="19">
        <f>SUM(D75:D79)</f>
        <v>2052770.451411583</v>
      </c>
      <c r="E74" s="19">
        <f t="shared" ref="E74:I74" si="18">SUM(E75:E79)</f>
        <v>0</v>
      </c>
      <c r="F74" s="19">
        <f t="shared" si="18"/>
        <v>66617.824818731155</v>
      </c>
      <c r="G74" s="19">
        <f t="shared" si="18"/>
        <v>243909.00314473693</v>
      </c>
      <c r="H74" s="19">
        <f t="shared" si="18"/>
        <v>0</v>
      </c>
      <c r="I74" s="19">
        <f t="shared" si="18"/>
        <v>414919.89294894278</v>
      </c>
      <c r="J74" s="19">
        <f t="shared" si="17"/>
        <v>2778217.1723239939</v>
      </c>
    </row>
    <row r="75" spans="1:10" hidden="1" outlineLevel="2" x14ac:dyDescent="0.2">
      <c r="A75" s="8"/>
      <c r="B75" s="7"/>
      <c r="C75" s="20" t="s">
        <v>2</v>
      </c>
      <c r="D75" s="6">
        <v>1089955.4186387002</v>
      </c>
      <c r="E75" s="6"/>
      <c r="F75" s="21">
        <v>0</v>
      </c>
      <c r="G75" s="6">
        <v>0</v>
      </c>
      <c r="H75" s="6"/>
      <c r="I75" s="6"/>
      <c r="J75" s="6">
        <f t="shared" si="17"/>
        <v>1089955.4186387002</v>
      </c>
    </row>
    <row r="76" spans="1:10" hidden="1" outlineLevel="2" collapsed="1" x14ac:dyDescent="0.2">
      <c r="A76" s="8"/>
      <c r="B76" s="7"/>
      <c r="C76" s="20" t="s">
        <v>48</v>
      </c>
      <c r="D76" s="6">
        <v>331.92461169984415</v>
      </c>
      <c r="E76" s="6"/>
      <c r="F76" s="21">
        <v>0</v>
      </c>
      <c r="G76" s="6">
        <v>0</v>
      </c>
      <c r="H76" s="6"/>
      <c r="I76" s="6">
        <v>414919.89294894278</v>
      </c>
      <c r="J76" s="6">
        <f t="shared" si="17"/>
        <v>415251.81756064261</v>
      </c>
    </row>
    <row r="77" spans="1:10" hidden="1" outlineLevel="2" collapsed="1" x14ac:dyDescent="0.2">
      <c r="A77" s="8"/>
      <c r="B77" s="7"/>
      <c r="C77" s="20" t="s">
        <v>20</v>
      </c>
      <c r="D77" s="6">
        <v>0.12962121212257649</v>
      </c>
      <c r="E77" s="6"/>
      <c r="F77" s="21">
        <v>0</v>
      </c>
      <c r="G77" s="6">
        <v>0</v>
      </c>
      <c r="H77" s="6"/>
      <c r="I77" s="6"/>
      <c r="J77" s="6">
        <f t="shared" si="17"/>
        <v>0.12962121212257649</v>
      </c>
    </row>
    <row r="78" spans="1:10" hidden="1" outlineLevel="2" collapsed="1" x14ac:dyDescent="0.2">
      <c r="A78" s="8"/>
      <c r="B78" s="7"/>
      <c r="C78" s="20" t="s">
        <v>8</v>
      </c>
      <c r="D78" s="6">
        <v>893101.43473237962</v>
      </c>
      <c r="E78" s="6"/>
      <c r="F78" s="21">
        <v>0</v>
      </c>
      <c r="G78" s="6">
        <v>0</v>
      </c>
      <c r="H78" s="6"/>
      <c r="I78" s="6"/>
      <c r="J78" s="6">
        <f t="shared" si="17"/>
        <v>893101.43473237962</v>
      </c>
    </row>
    <row r="79" spans="1:10" hidden="1" outlineLevel="2" collapsed="1" x14ac:dyDescent="0.2">
      <c r="A79" s="8"/>
      <c r="B79" s="7"/>
      <c r="C79" s="20" t="s">
        <v>3</v>
      </c>
      <c r="D79" s="6">
        <v>69381.543807591413</v>
      </c>
      <c r="E79" s="6"/>
      <c r="F79" s="21">
        <v>66617.824818731155</v>
      </c>
      <c r="G79" s="6">
        <v>243909.00314473693</v>
      </c>
      <c r="H79" s="6"/>
      <c r="I79" s="6"/>
      <c r="J79" s="6">
        <f t="shared" si="17"/>
        <v>379908.37177105946</v>
      </c>
    </row>
    <row r="80" spans="1:10" hidden="1" outlineLevel="1" x14ac:dyDescent="0.2">
      <c r="A80" s="8" t="s">
        <v>0</v>
      </c>
      <c r="B80" s="17"/>
      <c r="C80" s="18" t="s">
        <v>22</v>
      </c>
      <c r="D80" s="19">
        <f>SUM(D81:D86)</f>
        <v>15311317.005013118</v>
      </c>
      <c r="E80" s="19">
        <f t="shared" ref="E80:I80" si="19">SUM(E81:E86)</f>
        <v>16431.993999999999</v>
      </c>
      <c r="F80" s="19">
        <f t="shared" si="19"/>
        <v>89861.416534955759</v>
      </c>
      <c r="G80" s="19">
        <f t="shared" si="19"/>
        <v>8332.488173936641</v>
      </c>
      <c r="H80" s="19">
        <f t="shared" si="19"/>
        <v>0</v>
      </c>
      <c r="I80" s="19">
        <f t="shared" si="19"/>
        <v>199153.23449956288</v>
      </c>
      <c r="J80" s="19">
        <f t="shared" si="17"/>
        <v>15625096.138221575</v>
      </c>
    </row>
    <row r="81" spans="1:10" hidden="1" outlineLevel="2" x14ac:dyDescent="0.2">
      <c r="A81" s="8"/>
      <c r="B81" s="7"/>
      <c r="C81" s="20" t="s">
        <v>2</v>
      </c>
      <c r="D81" s="6">
        <v>11732286.837310627</v>
      </c>
      <c r="E81" s="6">
        <v>16431.993999999999</v>
      </c>
      <c r="F81" s="21">
        <v>0</v>
      </c>
      <c r="G81" s="6">
        <v>0</v>
      </c>
      <c r="H81" s="6"/>
      <c r="I81" s="6"/>
      <c r="J81" s="6">
        <f t="shared" si="17"/>
        <v>11748718.831310628</v>
      </c>
    </row>
    <row r="82" spans="1:10" hidden="1" outlineLevel="2" collapsed="1" x14ac:dyDescent="0.2">
      <c r="A82" s="8"/>
      <c r="B82" s="7"/>
      <c r="C82" s="20" t="s">
        <v>30</v>
      </c>
      <c r="D82" s="6">
        <v>211.7525</v>
      </c>
      <c r="E82" s="6"/>
      <c r="F82" s="21">
        <v>0</v>
      </c>
      <c r="G82" s="6">
        <v>0</v>
      </c>
      <c r="H82" s="6"/>
      <c r="I82" s="6"/>
      <c r="J82" s="6">
        <f t="shared" si="17"/>
        <v>211.7525</v>
      </c>
    </row>
    <row r="83" spans="1:10" hidden="1" outlineLevel="2" collapsed="1" x14ac:dyDescent="0.2">
      <c r="A83" s="8"/>
      <c r="B83" s="7"/>
      <c r="C83" s="20" t="s">
        <v>48</v>
      </c>
      <c r="D83" s="6">
        <v>10316.755527822996</v>
      </c>
      <c r="E83" s="6"/>
      <c r="F83" s="21">
        <v>0</v>
      </c>
      <c r="G83" s="6">
        <v>0</v>
      </c>
      <c r="H83" s="6"/>
      <c r="I83" s="6">
        <v>199153.23449956288</v>
      </c>
      <c r="J83" s="6">
        <f t="shared" si="17"/>
        <v>209469.99002738588</v>
      </c>
    </row>
    <row r="84" spans="1:10" hidden="1" outlineLevel="2" collapsed="1" x14ac:dyDescent="0.2">
      <c r="A84" s="8"/>
      <c r="B84" s="7"/>
      <c r="C84" s="20" t="s">
        <v>20</v>
      </c>
      <c r="D84" s="6">
        <v>1561.03943</v>
      </c>
      <c r="E84" s="6"/>
      <c r="F84" s="21">
        <v>0</v>
      </c>
      <c r="G84" s="6">
        <v>0</v>
      </c>
      <c r="H84" s="6"/>
      <c r="I84" s="6"/>
      <c r="J84" s="6">
        <f t="shared" si="17"/>
        <v>1561.03943</v>
      </c>
    </row>
    <row r="85" spans="1:10" hidden="1" outlineLevel="2" collapsed="1" x14ac:dyDescent="0.2">
      <c r="A85" s="8"/>
      <c r="B85" s="7"/>
      <c r="C85" s="20" t="s">
        <v>8</v>
      </c>
      <c r="D85" s="6">
        <v>3238833.4403026495</v>
      </c>
      <c r="E85" s="6"/>
      <c r="F85" s="21">
        <v>0</v>
      </c>
      <c r="G85" s="6">
        <v>0</v>
      </c>
      <c r="H85" s="6"/>
      <c r="I85" s="6"/>
      <c r="J85" s="6">
        <f t="shared" si="17"/>
        <v>3238833.4403026495</v>
      </c>
    </row>
    <row r="86" spans="1:10" hidden="1" outlineLevel="2" collapsed="1" x14ac:dyDescent="0.2">
      <c r="A86" s="8"/>
      <c r="B86" s="7"/>
      <c r="C86" s="20" t="s">
        <v>3</v>
      </c>
      <c r="D86" s="6">
        <v>328107.17994201888</v>
      </c>
      <c r="E86" s="6"/>
      <c r="F86" s="21">
        <v>89861.416534955759</v>
      </c>
      <c r="G86" s="6">
        <v>8332.488173936641</v>
      </c>
      <c r="H86" s="6"/>
      <c r="I86" s="6"/>
      <c r="J86" s="6">
        <f t="shared" si="17"/>
        <v>426301.08465091133</v>
      </c>
    </row>
    <row r="87" spans="1:10" hidden="1" outlineLevel="1" collapsed="1" x14ac:dyDescent="0.2">
      <c r="A87" s="8" t="s">
        <v>0</v>
      </c>
      <c r="B87" s="17"/>
      <c r="C87" s="18" t="s">
        <v>1</v>
      </c>
      <c r="D87" s="19">
        <f>SUM(D88:D91)</f>
        <v>1996319.9361950222</v>
      </c>
      <c r="E87" s="19">
        <f t="shared" ref="E87:I87" si="20">SUM(E88:E91)</f>
        <v>0</v>
      </c>
      <c r="F87" s="19">
        <f t="shared" si="20"/>
        <v>325.64746362800003</v>
      </c>
      <c r="G87" s="19">
        <f t="shared" si="20"/>
        <v>53499.057889600008</v>
      </c>
      <c r="H87" s="19">
        <f t="shared" si="20"/>
        <v>0</v>
      </c>
      <c r="I87" s="19">
        <f t="shared" si="20"/>
        <v>2432</v>
      </c>
      <c r="J87" s="19">
        <f t="shared" si="17"/>
        <v>2052576.6415482503</v>
      </c>
    </row>
    <row r="88" spans="1:10" hidden="1" outlineLevel="1" x14ac:dyDescent="0.2">
      <c r="A88" s="8"/>
      <c r="B88" s="7"/>
      <c r="C88" s="20" t="s">
        <v>2</v>
      </c>
      <c r="D88" s="6">
        <v>1734151.4718941683</v>
      </c>
      <c r="E88" s="6"/>
      <c r="F88" s="21">
        <v>0</v>
      </c>
      <c r="G88" s="6">
        <v>0</v>
      </c>
      <c r="H88" s="6"/>
      <c r="I88" s="6"/>
      <c r="J88" s="6">
        <f t="shared" si="17"/>
        <v>1734151.4718941683</v>
      </c>
    </row>
    <row r="89" spans="1:10" hidden="1" outlineLevel="1" collapsed="1" x14ac:dyDescent="0.2">
      <c r="A89" s="8"/>
      <c r="B89" s="7"/>
      <c r="C89" s="20" t="s">
        <v>48</v>
      </c>
      <c r="D89" s="6">
        <v>36.829500000000053</v>
      </c>
      <c r="E89" s="6"/>
      <c r="F89" s="21">
        <v>0</v>
      </c>
      <c r="G89" s="6">
        <v>0</v>
      </c>
      <c r="H89" s="6"/>
      <c r="I89" s="6">
        <v>2432</v>
      </c>
      <c r="J89" s="6">
        <f t="shared" si="17"/>
        <v>2468.8294999999998</v>
      </c>
    </row>
    <row r="90" spans="1:10" hidden="1" outlineLevel="1" collapsed="1" x14ac:dyDescent="0.2">
      <c r="A90" s="8"/>
      <c r="B90" s="7"/>
      <c r="C90" s="20" t="s">
        <v>8</v>
      </c>
      <c r="D90" s="6">
        <v>226792.297457598</v>
      </c>
      <c r="E90" s="6"/>
      <c r="F90" s="21">
        <v>0</v>
      </c>
      <c r="G90" s="6">
        <v>0</v>
      </c>
      <c r="H90" s="6"/>
      <c r="I90" s="6"/>
      <c r="J90" s="6">
        <f>SUM(D90:I90)</f>
        <v>226792.297457598</v>
      </c>
    </row>
    <row r="91" spans="1:10" hidden="1" outlineLevel="1" collapsed="1" x14ac:dyDescent="0.2">
      <c r="A91" s="8"/>
      <c r="B91" s="7"/>
      <c r="C91" s="20" t="s">
        <v>3</v>
      </c>
      <c r="D91" s="6">
        <v>35339.337343255997</v>
      </c>
      <c r="E91" s="6"/>
      <c r="F91" s="21">
        <v>325.64746362800003</v>
      </c>
      <c r="G91" s="6">
        <v>53499.057889600008</v>
      </c>
      <c r="H91" s="6"/>
      <c r="I91" s="6"/>
      <c r="J91" s="6">
        <f t="shared" si="17"/>
        <v>89164.042696484015</v>
      </c>
    </row>
    <row r="92" spans="1:10" x14ac:dyDescent="0.2">
      <c r="A92" s="8" t="s">
        <v>55</v>
      </c>
      <c r="B92" s="12" t="s">
        <v>9</v>
      </c>
      <c r="C92" s="22"/>
      <c r="D92" s="23">
        <f>D93+D111+D131+D149+D168+D188</f>
        <v>232589471.74242112</v>
      </c>
      <c r="E92" s="23">
        <f t="shared" ref="E92:J92" si="21">E93+E111+E131+E149+E168+E188</f>
        <v>666329.81397857936</v>
      </c>
      <c r="F92" s="23">
        <f t="shared" si="21"/>
        <v>4065997.1535572298</v>
      </c>
      <c r="G92" s="23">
        <f t="shared" si="21"/>
        <v>4641403.5728433849</v>
      </c>
      <c r="H92" s="23">
        <f t="shared" si="21"/>
        <v>115000</v>
      </c>
      <c r="I92" s="23">
        <f t="shared" si="21"/>
        <v>11241547.453778071</v>
      </c>
      <c r="J92" s="23">
        <f t="shared" si="21"/>
        <v>253319749.7365784</v>
      </c>
    </row>
    <row r="93" spans="1:10" collapsed="1" x14ac:dyDescent="0.2">
      <c r="A93" s="8" t="s">
        <v>56</v>
      </c>
      <c r="B93" s="33" t="s">
        <v>10</v>
      </c>
      <c r="C93" s="15"/>
      <c r="D93" s="16">
        <f>D94+D100+D106</f>
        <v>8596581.2344800308</v>
      </c>
      <c r="E93" s="16">
        <f t="shared" ref="E93:I93" si="22">E94+E100+E106</f>
        <v>19781</v>
      </c>
      <c r="F93" s="16">
        <f t="shared" si="22"/>
        <v>151926.94263226213</v>
      </c>
      <c r="G93" s="16">
        <f t="shared" si="22"/>
        <v>897279.08438220189</v>
      </c>
      <c r="H93" s="16">
        <f t="shared" si="22"/>
        <v>0</v>
      </c>
      <c r="I93" s="16">
        <f t="shared" si="22"/>
        <v>322593.46943214262</v>
      </c>
      <c r="J93" s="16">
        <f t="shared" ref="J93:J156" si="23">SUM(D93:I93)</f>
        <v>9988161.7309266385</v>
      </c>
    </row>
    <row r="94" spans="1:10" hidden="1" outlineLevel="1" x14ac:dyDescent="0.2">
      <c r="A94" s="8" t="s">
        <v>0</v>
      </c>
      <c r="B94" s="17"/>
      <c r="C94" s="18" t="s">
        <v>31</v>
      </c>
      <c r="D94" s="19">
        <f>SUM(D95:D99)</f>
        <v>332202.738459869</v>
      </c>
      <c r="E94" s="19">
        <f t="shared" ref="E94:I94" si="24">SUM(E95:E99)</f>
        <v>0</v>
      </c>
      <c r="F94" s="19">
        <f t="shared" si="24"/>
        <v>4159.558558250118</v>
      </c>
      <c r="G94" s="19">
        <f t="shared" si="24"/>
        <v>0</v>
      </c>
      <c r="H94" s="19">
        <f t="shared" si="24"/>
        <v>0</v>
      </c>
      <c r="I94" s="19">
        <f t="shared" si="24"/>
        <v>826.06947490328105</v>
      </c>
      <c r="J94" s="19">
        <f t="shared" si="23"/>
        <v>337188.36649302242</v>
      </c>
    </row>
    <row r="95" spans="1:10" hidden="1" outlineLevel="2" x14ac:dyDescent="0.2">
      <c r="A95" s="8"/>
      <c r="B95" s="7"/>
      <c r="C95" s="20" t="s">
        <v>2</v>
      </c>
      <c r="D95" s="6">
        <v>249731.66929096502</v>
      </c>
      <c r="E95" s="6"/>
      <c r="F95" s="21">
        <v>0</v>
      </c>
      <c r="G95" s="6">
        <v>0</v>
      </c>
      <c r="H95" s="6"/>
      <c r="I95" s="6"/>
      <c r="J95" s="6">
        <f t="shared" si="23"/>
        <v>249731.66929096502</v>
      </c>
    </row>
    <row r="96" spans="1:10" hidden="1" outlineLevel="2" collapsed="1" x14ac:dyDescent="0.2">
      <c r="A96" s="8"/>
      <c r="B96" s="7"/>
      <c r="C96" s="20" t="s">
        <v>30</v>
      </c>
      <c r="D96" s="6">
        <v>128.67332382310991</v>
      </c>
      <c r="E96" s="6"/>
      <c r="F96" s="21">
        <v>0</v>
      </c>
      <c r="G96" s="6">
        <v>0</v>
      </c>
      <c r="H96" s="6"/>
      <c r="I96" s="6"/>
      <c r="J96" s="6">
        <f t="shared" si="23"/>
        <v>128.67332382310991</v>
      </c>
    </row>
    <row r="97" spans="1:10" hidden="1" outlineLevel="2" collapsed="1" x14ac:dyDescent="0.2">
      <c r="A97" s="8"/>
      <c r="B97" s="7"/>
      <c r="C97" s="20" t="s">
        <v>48</v>
      </c>
      <c r="D97" s="6">
        <v>204.49860258002852</v>
      </c>
      <c r="E97" s="6"/>
      <c r="F97" s="21">
        <v>0</v>
      </c>
      <c r="G97" s="6">
        <v>0</v>
      </c>
      <c r="H97" s="6"/>
      <c r="I97" s="6">
        <v>826.06947490328105</v>
      </c>
      <c r="J97" s="6">
        <f t="shared" si="23"/>
        <v>1030.5680774833095</v>
      </c>
    </row>
    <row r="98" spans="1:10" hidden="1" outlineLevel="2" collapsed="1" x14ac:dyDescent="0.2">
      <c r="A98" s="8"/>
      <c r="B98" s="7"/>
      <c r="C98" s="20" t="s">
        <v>8</v>
      </c>
      <c r="D98" s="6">
        <v>55372.007125200456</v>
      </c>
      <c r="E98" s="6"/>
      <c r="F98" s="21">
        <v>0</v>
      </c>
      <c r="G98" s="6">
        <v>0</v>
      </c>
      <c r="H98" s="6"/>
      <c r="I98" s="6"/>
      <c r="J98" s="6">
        <f t="shared" si="23"/>
        <v>55372.007125200456</v>
      </c>
    </row>
    <row r="99" spans="1:10" hidden="1" outlineLevel="2" collapsed="1" x14ac:dyDescent="0.2">
      <c r="A99" s="8"/>
      <c r="B99" s="7"/>
      <c r="C99" s="20" t="s">
        <v>3</v>
      </c>
      <c r="D99" s="6">
        <v>26765.890117300365</v>
      </c>
      <c r="E99" s="6"/>
      <c r="F99" s="21">
        <v>4159.558558250118</v>
      </c>
      <c r="G99" s="6">
        <v>0</v>
      </c>
      <c r="H99" s="6"/>
      <c r="I99" s="6"/>
      <c r="J99" s="6">
        <f t="shared" si="23"/>
        <v>30925.448675550484</v>
      </c>
    </row>
    <row r="100" spans="1:10" hidden="1" outlineLevel="1" x14ac:dyDescent="0.2">
      <c r="A100" s="8" t="s">
        <v>0</v>
      </c>
      <c r="B100" s="17"/>
      <c r="C100" s="18" t="s">
        <v>45</v>
      </c>
      <c r="D100" s="19">
        <f>SUM(D101:D105)</f>
        <v>1812986.7091053212</v>
      </c>
      <c r="E100" s="19">
        <f t="shared" ref="E100:I100" si="25">SUM(E101:E105)</f>
        <v>0</v>
      </c>
      <c r="F100" s="19">
        <f t="shared" si="25"/>
        <v>146570.08997265203</v>
      </c>
      <c r="G100" s="19">
        <f t="shared" si="25"/>
        <v>700581.38643020194</v>
      </c>
      <c r="H100" s="19">
        <f t="shared" si="25"/>
        <v>0</v>
      </c>
      <c r="I100" s="19">
        <f t="shared" si="25"/>
        <v>317927.39995723934</v>
      </c>
      <c r="J100" s="19">
        <f t="shared" si="23"/>
        <v>2978065.5854654144</v>
      </c>
    </row>
    <row r="101" spans="1:10" hidden="1" outlineLevel="2" x14ac:dyDescent="0.2">
      <c r="A101" s="8"/>
      <c r="B101" s="7"/>
      <c r="C101" s="20" t="s">
        <v>2</v>
      </c>
      <c r="D101" s="6">
        <v>938963.82693899027</v>
      </c>
      <c r="E101" s="6"/>
      <c r="F101" s="21">
        <v>0</v>
      </c>
      <c r="G101" s="6">
        <v>0</v>
      </c>
      <c r="H101" s="6"/>
      <c r="I101" s="6"/>
      <c r="J101" s="6">
        <f t="shared" si="23"/>
        <v>938963.82693899027</v>
      </c>
    </row>
    <row r="102" spans="1:10" hidden="1" outlineLevel="2" collapsed="1" x14ac:dyDescent="0.2">
      <c r="A102" s="8"/>
      <c r="B102" s="7"/>
      <c r="C102" s="20" t="s">
        <v>48</v>
      </c>
      <c r="D102" s="6">
        <v>203.20230534419096</v>
      </c>
      <c r="E102" s="6"/>
      <c r="F102" s="21">
        <v>0</v>
      </c>
      <c r="G102" s="6">
        <v>0</v>
      </c>
      <c r="H102" s="6"/>
      <c r="I102" s="6">
        <v>317927.39995723934</v>
      </c>
      <c r="J102" s="6">
        <f t="shared" si="23"/>
        <v>318130.6022625835</v>
      </c>
    </row>
    <row r="103" spans="1:10" hidden="1" outlineLevel="2" collapsed="1" x14ac:dyDescent="0.2">
      <c r="A103" s="8"/>
      <c r="B103" s="7"/>
      <c r="C103" s="20" t="s">
        <v>20</v>
      </c>
      <c r="D103" s="6">
        <v>7.0445833334074832</v>
      </c>
      <c r="E103" s="6"/>
      <c r="F103" s="21">
        <v>0</v>
      </c>
      <c r="G103" s="6">
        <v>0</v>
      </c>
      <c r="H103" s="6"/>
      <c r="I103" s="6"/>
      <c r="J103" s="6">
        <f t="shared" si="23"/>
        <v>7.0445833334074832</v>
      </c>
    </row>
    <row r="104" spans="1:10" hidden="1" outlineLevel="2" collapsed="1" x14ac:dyDescent="0.2">
      <c r="A104" s="8"/>
      <c r="B104" s="7"/>
      <c r="C104" s="20" t="s">
        <v>8</v>
      </c>
      <c r="D104" s="6">
        <v>755924.9987413839</v>
      </c>
      <c r="E104" s="6"/>
      <c r="F104" s="21">
        <v>0</v>
      </c>
      <c r="G104" s="6">
        <v>0</v>
      </c>
      <c r="H104" s="6"/>
      <c r="I104" s="6"/>
      <c r="J104" s="6">
        <f t="shared" si="23"/>
        <v>755924.9987413839</v>
      </c>
    </row>
    <row r="105" spans="1:10" hidden="1" outlineLevel="2" collapsed="1" x14ac:dyDescent="0.2">
      <c r="A105" s="8"/>
      <c r="B105" s="7"/>
      <c r="C105" s="20" t="s">
        <v>3</v>
      </c>
      <c r="D105" s="6">
        <v>117887.63653626936</v>
      </c>
      <c r="E105" s="6"/>
      <c r="F105" s="21">
        <v>146570.08997265203</v>
      </c>
      <c r="G105" s="6">
        <v>700581.38643020194</v>
      </c>
      <c r="H105" s="6"/>
      <c r="I105" s="6"/>
      <c r="J105" s="6">
        <f t="shared" si="23"/>
        <v>965039.1129391233</v>
      </c>
    </row>
    <row r="106" spans="1:10" hidden="1" outlineLevel="1" collapsed="1" x14ac:dyDescent="0.2">
      <c r="A106" s="8" t="s">
        <v>0</v>
      </c>
      <c r="B106" s="17"/>
      <c r="C106" s="18" t="s">
        <v>1</v>
      </c>
      <c r="D106" s="19">
        <f>SUM(D107:D110)</f>
        <v>6451391.7869148403</v>
      </c>
      <c r="E106" s="19">
        <f t="shared" ref="E106:I106" si="26">SUM(E107:E110)</f>
        <v>19781</v>
      </c>
      <c r="F106" s="19">
        <f t="shared" si="26"/>
        <v>1197.2941013599998</v>
      </c>
      <c r="G106" s="19">
        <f t="shared" si="26"/>
        <v>196697.69795199999</v>
      </c>
      <c r="H106" s="19">
        <f t="shared" si="26"/>
        <v>0</v>
      </c>
      <c r="I106" s="19">
        <f t="shared" si="26"/>
        <v>3840</v>
      </c>
      <c r="J106" s="19">
        <f t="shared" si="23"/>
        <v>6672907.778968201</v>
      </c>
    </row>
    <row r="107" spans="1:10" hidden="1" outlineLevel="1" x14ac:dyDescent="0.2">
      <c r="A107" s="8"/>
      <c r="B107" s="7"/>
      <c r="C107" s="20" t="s">
        <v>2</v>
      </c>
      <c r="D107" s="6">
        <v>5547315.6725793602</v>
      </c>
      <c r="E107" s="6">
        <v>19781</v>
      </c>
      <c r="F107" s="21">
        <v>0</v>
      </c>
      <c r="G107" s="6">
        <v>0</v>
      </c>
      <c r="H107" s="6"/>
      <c r="I107" s="6"/>
      <c r="J107" s="6">
        <f t="shared" si="23"/>
        <v>5567096.6725793602</v>
      </c>
    </row>
    <row r="108" spans="1:10" hidden="1" outlineLevel="1" collapsed="1" x14ac:dyDescent="0.2">
      <c r="A108" s="8"/>
      <c r="B108" s="7"/>
      <c r="C108" s="20" t="s">
        <v>48</v>
      </c>
      <c r="D108" s="6">
        <v>10348.152</v>
      </c>
      <c r="E108" s="6"/>
      <c r="F108" s="21">
        <v>0</v>
      </c>
      <c r="G108" s="6">
        <v>0</v>
      </c>
      <c r="H108" s="6"/>
      <c r="I108" s="6">
        <v>3840</v>
      </c>
      <c r="J108" s="6">
        <f t="shared" si="23"/>
        <v>14188.152</v>
      </c>
    </row>
    <row r="109" spans="1:10" hidden="1" outlineLevel="1" collapsed="1" x14ac:dyDescent="0.2">
      <c r="A109" s="8"/>
      <c r="B109" s="7"/>
      <c r="C109" s="20" t="s">
        <v>8</v>
      </c>
      <c r="D109" s="6">
        <v>763797.33221276</v>
      </c>
      <c r="E109" s="6"/>
      <c r="F109" s="21">
        <v>0</v>
      </c>
      <c r="G109" s="6">
        <v>0</v>
      </c>
      <c r="H109" s="6"/>
      <c r="I109" s="6"/>
      <c r="J109" s="6">
        <f t="shared" si="23"/>
        <v>763797.33221276</v>
      </c>
    </row>
    <row r="110" spans="1:10" hidden="1" outlineLevel="1" collapsed="1" x14ac:dyDescent="0.2">
      <c r="A110" s="8"/>
      <c r="B110" s="7"/>
      <c r="C110" s="20" t="s">
        <v>3</v>
      </c>
      <c r="D110" s="6">
        <v>129930.63012272</v>
      </c>
      <c r="E110" s="6"/>
      <c r="F110" s="21">
        <v>1197.2941013599998</v>
      </c>
      <c r="G110" s="6">
        <v>196697.69795199999</v>
      </c>
      <c r="H110" s="6"/>
      <c r="I110" s="6"/>
      <c r="J110" s="6">
        <f t="shared" si="23"/>
        <v>327825.62217608001</v>
      </c>
    </row>
    <row r="111" spans="1:10" collapsed="1" x14ac:dyDescent="0.2">
      <c r="A111" s="8" t="s">
        <v>56</v>
      </c>
      <c r="B111" s="33" t="s">
        <v>24</v>
      </c>
      <c r="C111" s="15"/>
      <c r="D111" s="16">
        <f>D112+D118+D124</f>
        <v>79411569.723898456</v>
      </c>
      <c r="E111" s="16">
        <f t="shared" ref="E111:I111" si="27">E112+E118+E124</f>
        <v>59778.771999999997</v>
      </c>
      <c r="F111" s="16">
        <f t="shared" si="27"/>
        <v>841930.85051438515</v>
      </c>
      <c r="G111" s="16">
        <f t="shared" si="27"/>
        <v>1519515.2858516625</v>
      </c>
      <c r="H111" s="16">
        <f t="shared" si="27"/>
        <v>0</v>
      </c>
      <c r="I111" s="16">
        <f t="shared" si="27"/>
        <v>2567326.3584524849</v>
      </c>
      <c r="J111" s="16">
        <f t="shared" si="23"/>
        <v>84400120.990716979</v>
      </c>
    </row>
    <row r="112" spans="1:10" hidden="1" outlineLevel="1" x14ac:dyDescent="0.2">
      <c r="A112" s="8" t="s">
        <v>0</v>
      </c>
      <c r="B112" s="17"/>
      <c r="C112" s="18" t="s">
        <v>31</v>
      </c>
      <c r="D112" s="19">
        <f>SUM(D113:D117)</f>
        <v>771848.72523440397</v>
      </c>
      <c r="E112" s="19">
        <f t="shared" ref="E112:I112" si="28">SUM(E113:E117)</f>
        <v>0</v>
      </c>
      <c r="F112" s="19">
        <f t="shared" si="28"/>
        <v>50037.955352094621</v>
      </c>
      <c r="G112" s="19">
        <f t="shared" si="28"/>
        <v>0</v>
      </c>
      <c r="H112" s="19">
        <f t="shared" si="28"/>
        <v>0</v>
      </c>
      <c r="I112" s="19">
        <f t="shared" si="28"/>
        <v>2243.2246811497621</v>
      </c>
      <c r="J112" s="19">
        <f t="shared" si="23"/>
        <v>824129.9052676484</v>
      </c>
    </row>
    <row r="113" spans="1:10" hidden="1" outlineLevel="2" x14ac:dyDescent="0.2">
      <c r="A113" s="8"/>
      <c r="B113" s="7"/>
      <c r="C113" s="20" t="s">
        <v>2</v>
      </c>
      <c r="D113" s="6">
        <v>594145.39600660116</v>
      </c>
      <c r="E113" s="6"/>
      <c r="F113" s="21">
        <v>0</v>
      </c>
      <c r="G113" s="6">
        <v>0</v>
      </c>
      <c r="H113" s="6"/>
      <c r="I113" s="6"/>
      <c r="J113" s="6">
        <f t="shared" si="23"/>
        <v>594145.39600660116</v>
      </c>
    </row>
    <row r="114" spans="1:10" hidden="1" outlineLevel="2" collapsed="1" x14ac:dyDescent="0.2">
      <c r="A114" s="8"/>
      <c r="B114" s="7"/>
      <c r="C114" s="20" t="s">
        <v>30</v>
      </c>
      <c r="D114" s="6">
        <v>1977.2005179505466</v>
      </c>
      <c r="E114" s="6"/>
      <c r="F114" s="21">
        <v>0</v>
      </c>
      <c r="G114" s="6">
        <v>0</v>
      </c>
      <c r="H114" s="6"/>
      <c r="I114" s="6"/>
      <c r="J114" s="6">
        <f t="shared" si="23"/>
        <v>1977.2005179505466</v>
      </c>
    </row>
    <row r="115" spans="1:10" hidden="1" outlineLevel="2" collapsed="1" x14ac:dyDescent="0.2">
      <c r="A115" s="8"/>
      <c r="B115" s="7"/>
      <c r="C115" s="20" t="s">
        <v>48</v>
      </c>
      <c r="D115" s="6">
        <v>555.32412996005758</v>
      </c>
      <c r="E115" s="6"/>
      <c r="F115" s="21">
        <v>0</v>
      </c>
      <c r="G115" s="6">
        <v>0</v>
      </c>
      <c r="H115" s="6"/>
      <c r="I115" s="6">
        <v>2243.2246811497621</v>
      </c>
      <c r="J115" s="6">
        <f t="shared" si="23"/>
        <v>2798.5488111098198</v>
      </c>
    </row>
    <row r="116" spans="1:10" hidden="1" outlineLevel="2" collapsed="1" x14ac:dyDescent="0.2">
      <c r="A116" s="8"/>
      <c r="B116" s="7"/>
      <c r="C116" s="20" t="s">
        <v>8</v>
      </c>
      <c r="D116" s="6">
        <v>105161.03508319246</v>
      </c>
      <c r="E116" s="6"/>
      <c r="F116" s="21">
        <v>0</v>
      </c>
      <c r="G116" s="6">
        <v>0</v>
      </c>
      <c r="H116" s="6"/>
      <c r="I116" s="6"/>
      <c r="J116" s="6">
        <f t="shared" si="23"/>
        <v>105161.03508319246</v>
      </c>
    </row>
    <row r="117" spans="1:10" hidden="1" outlineLevel="2" collapsed="1" x14ac:dyDescent="0.2">
      <c r="A117" s="8"/>
      <c r="B117" s="7"/>
      <c r="C117" s="20" t="s">
        <v>3</v>
      </c>
      <c r="D117" s="6">
        <v>70009.769496699781</v>
      </c>
      <c r="E117" s="6"/>
      <c r="F117" s="21">
        <v>50037.955352094621</v>
      </c>
      <c r="G117" s="6">
        <v>0</v>
      </c>
      <c r="H117" s="6"/>
      <c r="I117" s="6"/>
      <c r="J117" s="6">
        <f t="shared" si="23"/>
        <v>120047.7248487944</v>
      </c>
    </row>
    <row r="118" spans="1:10" hidden="1" outlineLevel="1" x14ac:dyDescent="0.2">
      <c r="A118" s="8" t="s">
        <v>58</v>
      </c>
      <c r="B118" s="17"/>
      <c r="C118" s="18" t="s">
        <v>45</v>
      </c>
      <c r="D118" s="19">
        <f>SUM(D119:D123)</f>
        <v>7130677.2292166855</v>
      </c>
      <c r="E118" s="19">
        <f t="shared" ref="E118:I118" si="29">SUM(E119:E123)</f>
        <v>0</v>
      </c>
      <c r="F118" s="19">
        <f t="shared" si="29"/>
        <v>254901.15747842341</v>
      </c>
      <c r="G118" s="19">
        <f t="shared" si="29"/>
        <v>763529.64103373198</v>
      </c>
      <c r="H118" s="19">
        <f t="shared" si="29"/>
        <v>0</v>
      </c>
      <c r="I118" s="19">
        <f t="shared" si="29"/>
        <v>920650.1336583494</v>
      </c>
      <c r="J118" s="19">
        <f t="shared" si="23"/>
        <v>9069758.1613871902</v>
      </c>
    </row>
    <row r="119" spans="1:10" hidden="1" outlineLevel="2" x14ac:dyDescent="0.2">
      <c r="A119" s="8"/>
      <c r="B119" s="7"/>
      <c r="C119" s="20" t="s">
        <v>2</v>
      </c>
      <c r="D119" s="6">
        <v>3381063.986652513</v>
      </c>
      <c r="E119" s="6"/>
      <c r="F119" s="21">
        <v>0</v>
      </c>
      <c r="G119" s="6">
        <v>0</v>
      </c>
      <c r="H119" s="6"/>
      <c r="I119" s="6"/>
      <c r="J119" s="6">
        <f t="shared" si="23"/>
        <v>3381063.986652513</v>
      </c>
    </row>
    <row r="120" spans="1:10" hidden="1" outlineLevel="2" collapsed="1" x14ac:dyDescent="0.2">
      <c r="A120" s="8"/>
      <c r="B120" s="7"/>
      <c r="C120" s="20" t="s">
        <v>48</v>
      </c>
      <c r="D120" s="6">
        <v>2144.0864856388712</v>
      </c>
      <c r="E120" s="6"/>
      <c r="F120" s="21">
        <v>0</v>
      </c>
      <c r="G120" s="6">
        <v>0</v>
      </c>
      <c r="H120" s="6"/>
      <c r="I120" s="6">
        <v>920650.1336583494</v>
      </c>
      <c r="J120" s="6">
        <f t="shared" si="23"/>
        <v>922794.22014398826</v>
      </c>
    </row>
    <row r="121" spans="1:10" hidden="1" outlineLevel="2" collapsed="1" x14ac:dyDescent="0.2">
      <c r="A121" s="8"/>
      <c r="B121" s="7"/>
      <c r="C121" s="20" t="s">
        <v>20</v>
      </c>
      <c r="D121" s="6">
        <v>382.24312311008418</v>
      </c>
      <c r="E121" s="6"/>
      <c r="F121" s="21">
        <v>0</v>
      </c>
      <c r="G121" s="6">
        <v>0</v>
      </c>
      <c r="H121" s="6"/>
      <c r="I121" s="6"/>
      <c r="J121" s="6">
        <f t="shared" si="23"/>
        <v>382.24312311008418</v>
      </c>
    </row>
    <row r="122" spans="1:10" hidden="1" outlineLevel="2" collapsed="1" x14ac:dyDescent="0.2">
      <c r="A122" s="8"/>
      <c r="B122" s="7"/>
      <c r="C122" s="20" t="s">
        <v>8</v>
      </c>
      <c r="D122" s="6">
        <v>3639191.7781702299</v>
      </c>
      <c r="E122" s="6"/>
      <c r="F122" s="21">
        <v>0</v>
      </c>
      <c r="G122" s="6">
        <v>0</v>
      </c>
      <c r="H122" s="6"/>
      <c r="I122" s="6"/>
      <c r="J122" s="6">
        <f t="shared" si="23"/>
        <v>3639191.7781702299</v>
      </c>
    </row>
    <row r="123" spans="1:10" hidden="1" outlineLevel="2" collapsed="1" x14ac:dyDescent="0.2">
      <c r="A123" s="8"/>
      <c r="B123" s="7"/>
      <c r="C123" s="20" t="s">
        <v>3</v>
      </c>
      <c r="D123" s="6">
        <v>107895.13478519415</v>
      </c>
      <c r="E123" s="6"/>
      <c r="F123" s="21">
        <v>254901.15747842341</v>
      </c>
      <c r="G123" s="6">
        <v>763529.64103373198</v>
      </c>
      <c r="H123" s="6"/>
      <c r="I123" s="6"/>
      <c r="J123" s="6">
        <f t="shared" si="23"/>
        <v>1126325.9332973496</v>
      </c>
    </row>
    <row r="124" spans="1:10" hidden="1" outlineLevel="1" collapsed="1" x14ac:dyDescent="0.2">
      <c r="A124" s="8" t="s">
        <v>0</v>
      </c>
      <c r="B124" s="17"/>
      <c r="C124" s="18" t="s">
        <v>22</v>
      </c>
      <c r="D124" s="19">
        <f>SUM(D125:D130)</f>
        <v>71509043.769447371</v>
      </c>
      <c r="E124" s="19">
        <f t="shared" ref="E124:I124" si="30">SUM(E125:E130)</f>
        <v>59778.771999999997</v>
      </c>
      <c r="F124" s="19">
        <f t="shared" si="30"/>
        <v>536991.7376838671</v>
      </c>
      <c r="G124" s="19">
        <f t="shared" si="30"/>
        <v>755985.64481793053</v>
      </c>
      <c r="H124" s="19">
        <f t="shared" si="30"/>
        <v>0</v>
      </c>
      <c r="I124" s="19">
        <f t="shared" si="30"/>
        <v>1644433.0001129857</v>
      </c>
      <c r="J124" s="19">
        <f t="shared" si="23"/>
        <v>74506232.924062148</v>
      </c>
    </row>
    <row r="125" spans="1:10" hidden="1" outlineLevel="1" x14ac:dyDescent="0.2">
      <c r="A125" s="8"/>
      <c r="B125" s="7"/>
      <c r="C125" s="20" t="s">
        <v>2</v>
      </c>
      <c r="D125" s="6">
        <v>49044629.163988099</v>
      </c>
      <c r="E125" s="6">
        <v>59778.771999999997</v>
      </c>
      <c r="F125" s="21">
        <v>0</v>
      </c>
      <c r="G125" s="6">
        <v>0</v>
      </c>
      <c r="H125" s="6"/>
      <c r="I125" s="6"/>
      <c r="J125" s="6">
        <f t="shared" si="23"/>
        <v>49104407.935988098</v>
      </c>
    </row>
    <row r="126" spans="1:10" hidden="1" outlineLevel="1" collapsed="1" x14ac:dyDescent="0.2">
      <c r="A126" s="8"/>
      <c r="B126" s="7"/>
      <c r="C126" s="20" t="s">
        <v>30</v>
      </c>
      <c r="D126" s="6">
        <v>770.34500000000003</v>
      </c>
      <c r="E126" s="6"/>
      <c r="F126" s="21">
        <v>0</v>
      </c>
      <c r="G126" s="6">
        <v>0</v>
      </c>
      <c r="H126" s="6"/>
      <c r="I126" s="6"/>
      <c r="J126" s="6">
        <f t="shared" si="23"/>
        <v>770.34500000000003</v>
      </c>
    </row>
    <row r="127" spans="1:10" hidden="1" outlineLevel="1" collapsed="1" x14ac:dyDescent="0.2">
      <c r="A127" s="8"/>
      <c r="B127" s="7"/>
      <c r="C127" s="20" t="s">
        <v>48</v>
      </c>
      <c r="D127" s="6">
        <v>2071480.6778123253</v>
      </c>
      <c r="E127" s="6"/>
      <c r="F127" s="21">
        <v>0</v>
      </c>
      <c r="G127" s="6">
        <v>0</v>
      </c>
      <c r="H127" s="6"/>
      <c r="I127" s="6">
        <v>1644433.0001129857</v>
      </c>
      <c r="J127" s="6">
        <f t="shared" si="23"/>
        <v>3715913.677925311</v>
      </c>
    </row>
    <row r="128" spans="1:10" hidden="1" outlineLevel="1" collapsed="1" x14ac:dyDescent="0.2">
      <c r="A128" s="8"/>
      <c r="B128" s="7"/>
      <c r="C128" s="20" t="s">
        <v>20</v>
      </c>
      <c r="D128" s="6">
        <v>5678.9833400000007</v>
      </c>
      <c r="E128" s="6"/>
      <c r="F128" s="21">
        <v>0</v>
      </c>
      <c r="G128" s="6">
        <v>0</v>
      </c>
      <c r="H128" s="6"/>
      <c r="I128" s="6"/>
      <c r="J128" s="6">
        <f t="shared" si="23"/>
        <v>5678.9833400000007</v>
      </c>
    </row>
    <row r="129" spans="1:10" hidden="1" outlineLevel="1" collapsed="1" x14ac:dyDescent="0.2">
      <c r="A129" s="8"/>
      <c r="B129" s="7"/>
      <c r="C129" s="20" t="s">
        <v>8</v>
      </c>
      <c r="D129" s="6">
        <v>17968386.449137785</v>
      </c>
      <c r="E129" s="6"/>
      <c r="F129" s="21">
        <v>0</v>
      </c>
      <c r="G129" s="6">
        <v>0</v>
      </c>
      <c r="H129" s="6"/>
      <c r="I129" s="6"/>
      <c r="J129" s="6">
        <f t="shared" si="23"/>
        <v>17968386.449137785</v>
      </c>
    </row>
    <row r="130" spans="1:10" hidden="1" outlineLevel="1" collapsed="1" x14ac:dyDescent="0.2">
      <c r="A130" s="8"/>
      <c r="B130" s="7"/>
      <c r="C130" s="20" t="s">
        <v>3</v>
      </c>
      <c r="D130" s="6">
        <v>2418098.1501691588</v>
      </c>
      <c r="E130" s="6"/>
      <c r="F130" s="21">
        <v>536991.7376838671</v>
      </c>
      <c r="G130" s="6">
        <v>755985.64481793053</v>
      </c>
      <c r="H130" s="6"/>
      <c r="I130" s="6"/>
      <c r="J130" s="6">
        <f t="shared" si="23"/>
        <v>3711075.5326709566</v>
      </c>
    </row>
    <row r="131" spans="1:10" collapsed="1" x14ac:dyDescent="0.2">
      <c r="A131" s="8" t="s">
        <v>56</v>
      </c>
      <c r="B131" s="33" t="s">
        <v>16</v>
      </c>
      <c r="C131" s="15"/>
      <c r="D131" s="16">
        <f>D132+D138+D144</f>
        <v>7129292.3505449062</v>
      </c>
      <c r="E131" s="16">
        <f t="shared" ref="E131:I131" si="31">E132+E138+E144</f>
        <v>15568.724615971543</v>
      </c>
      <c r="F131" s="16">
        <f t="shared" si="31"/>
        <v>101168.38822000047</v>
      </c>
      <c r="G131" s="16">
        <f t="shared" si="31"/>
        <v>31057.204011872469</v>
      </c>
      <c r="H131" s="16">
        <f t="shared" si="31"/>
        <v>0</v>
      </c>
      <c r="I131" s="16">
        <f t="shared" si="31"/>
        <v>348133.08489851229</v>
      </c>
      <c r="J131" s="16">
        <f t="shared" si="23"/>
        <v>7625219.7522912621</v>
      </c>
    </row>
    <row r="132" spans="1:10" hidden="1" outlineLevel="1" x14ac:dyDescent="0.2">
      <c r="A132" s="8" t="s">
        <v>0</v>
      </c>
      <c r="B132" s="17"/>
      <c r="C132" s="18" t="s">
        <v>31</v>
      </c>
      <c r="D132" s="19">
        <f>SUM(D133:D137)</f>
        <v>63718.706665572492</v>
      </c>
      <c r="E132" s="19">
        <f t="shared" ref="E132:I132" si="32">SUM(E133:E137)</f>
        <v>0</v>
      </c>
      <c r="F132" s="19">
        <f t="shared" si="32"/>
        <v>9421.0533857162554</v>
      </c>
      <c r="G132" s="19">
        <f t="shared" si="32"/>
        <v>0</v>
      </c>
      <c r="H132" s="19">
        <f t="shared" si="32"/>
        <v>0</v>
      </c>
      <c r="I132" s="19">
        <f t="shared" si="32"/>
        <v>182.54915234826433</v>
      </c>
      <c r="J132" s="19">
        <f t="shared" si="23"/>
        <v>73322.309203637007</v>
      </c>
    </row>
    <row r="133" spans="1:10" hidden="1" outlineLevel="2" x14ac:dyDescent="0.2">
      <c r="A133" s="8"/>
      <c r="B133" s="7"/>
      <c r="C133" s="20" t="s">
        <v>2</v>
      </c>
      <c r="D133" s="6">
        <v>45042.161289251919</v>
      </c>
      <c r="E133" s="6"/>
      <c r="F133" s="21">
        <v>0</v>
      </c>
      <c r="G133" s="6">
        <v>0</v>
      </c>
      <c r="H133" s="6"/>
      <c r="I133" s="6"/>
      <c r="J133" s="6">
        <f t="shared" si="23"/>
        <v>45042.161289251919</v>
      </c>
    </row>
    <row r="134" spans="1:10" hidden="1" outlineLevel="2" collapsed="1" x14ac:dyDescent="0.2">
      <c r="A134" s="8"/>
      <c r="B134" s="7"/>
      <c r="C134" s="20" t="s">
        <v>30</v>
      </c>
      <c r="D134" s="6">
        <v>153.72238604671898</v>
      </c>
      <c r="E134" s="6"/>
      <c r="F134" s="21">
        <v>0</v>
      </c>
      <c r="G134" s="6">
        <v>0</v>
      </c>
      <c r="H134" s="6"/>
      <c r="I134" s="6"/>
      <c r="J134" s="6">
        <f t="shared" si="23"/>
        <v>153.72238604671898</v>
      </c>
    </row>
    <row r="135" spans="1:10" hidden="1" outlineLevel="2" collapsed="1" x14ac:dyDescent="0.2">
      <c r="A135" s="8"/>
      <c r="B135" s="7"/>
      <c r="C135" s="20" t="s">
        <v>48</v>
      </c>
      <c r="D135" s="6">
        <v>45.191170776552049</v>
      </c>
      <c r="E135" s="6"/>
      <c r="F135" s="21">
        <v>0</v>
      </c>
      <c r="G135" s="6">
        <v>0</v>
      </c>
      <c r="H135" s="6"/>
      <c r="I135" s="6">
        <v>182.54915234826433</v>
      </c>
      <c r="J135" s="6">
        <f t="shared" si="23"/>
        <v>227.74032312481637</v>
      </c>
    </row>
    <row r="136" spans="1:10" hidden="1" outlineLevel="2" collapsed="1" x14ac:dyDescent="0.2">
      <c r="A136" s="8"/>
      <c r="B136" s="7"/>
      <c r="C136" s="20" t="s">
        <v>8</v>
      </c>
      <c r="D136" s="6">
        <v>12611.602575572379</v>
      </c>
      <c r="E136" s="6"/>
      <c r="F136" s="21">
        <v>0</v>
      </c>
      <c r="G136" s="6">
        <v>0</v>
      </c>
      <c r="H136" s="6"/>
      <c r="I136" s="6"/>
      <c r="J136" s="6">
        <f t="shared" si="23"/>
        <v>12611.602575572379</v>
      </c>
    </row>
    <row r="137" spans="1:10" hidden="1" outlineLevel="2" collapsed="1" x14ac:dyDescent="0.2">
      <c r="A137" s="8"/>
      <c r="B137" s="7"/>
      <c r="C137" s="20" t="s">
        <v>3</v>
      </c>
      <c r="D137" s="6">
        <v>5866.0292439249151</v>
      </c>
      <c r="E137" s="6"/>
      <c r="F137" s="21">
        <v>9421.0533857162554</v>
      </c>
      <c r="G137" s="6">
        <v>0</v>
      </c>
      <c r="H137" s="6"/>
      <c r="I137" s="6"/>
      <c r="J137" s="6">
        <f t="shared" si="23"/>
        <v>15287.082629641171</v>
      </c>
    </row>
    <row r="138" spans="1:10" hidden="1" outlineLevel="1" x14ac:dyDescent="0.2">
      <c r="A138" s="8" t="s">
        <v>0</v>
      </c>
      <c r="B138" s="17"/>
      <c r="C138" s="18" t="s">
        <v>15</v>
      </c>
      <c r="D138" s="19">
        <f>SUM(D139:D143)</f>
        <v>6548607.5427117301</v>
      </c>
      <c r="E138" s="19">
        <f t="shared" ref="E138:I138" si="33">SUM(E139:E143)</f>
        <v>15568.724615971543</v>
      </c>
      <c r="F138" s="19">
        <f t="shared" si="33"/>
        <v>85155.145181328626</v>
      </c>
      <c r="G138" s="19">
        <f t="shared" si="33"/>
        <v>17646.422887599154</v>
      </c>
      <c r="H138" s="19">
        <f t="shared" si="33"/>
        <v>0</v>
      </c>
      <c r="I138" s="19">
        <f t="shared" si="33"/>
        <v>224627.15235133751</v>
      </c>
      <c r="J138" s="19">
        <f t="shared" si="23"/>
        <v>6891604.9877479672</v>
      </c>
    </row>
    <row r="139" spans="1:10" hidden="1" outlineLevel="2" x14ac:dyDescent="0.2">
      <c r="A139" s="8"/>
      <c r="B139" s="7"/>
      <c r="C139" s="20" t="s">
        <v>2</v>
      </c>
      <c r="D139" s="6">
        <v>3614772.4515195428</v>
      </c>
      <c r="E139" s="6">
        <v>15568.724615971543</v>
      </c>
      <c r="F139" s="21">
        <v>0</v>
      </c>
      <c r="G139" s="6">
        <v>0</v>
      </c>
      <c r="H139" s="6"/>
      <c r="I139" s="6"/>
      <c r="J139" s="6">
        <f t="shared" si="23"/>
        <v>3630341.1761355144</v>
      </c>
    </row>
    <row r="140" spans="1:10" hidden="1" outlineLevel="2" collapsed="1" x14ac:dyDescent="0.2">
      <c r="A140" s="8"/>
      <c r="B140" s="7"/>
      <c r="C140" s="20" t="s">
        <v>48</v>
      </c>
      <c r="D140" s="6">
        <v>2845.5082948688073</v>
      </c>
      <c r="E140" s="6"/>
      <c r="F140" s="21">
        <v>0</v>
      </c>
      <c r="G140" s="6">
        <v>0</v>
      </c>
      <c r="H140" s="6"/>
      <c r="I140" s="6">
        <v>224627.15235133751</v>
      </c>
      <c r="J140" s="6">
        <f t="shared" si="23"/>
        <v>227472.66064620632</v>
      </c>
    </row>
    <row r="141" spans="1:10" hidden="1" outlineLevel="2" collapsed="1" x14ac:dyDescent="0.2">
      <c r="A141" s="8"/>
      <c r="B141" s="7"/>
      <c r="C141" s="20" t="s">
        <v>20</v>
      </c>
      <c r="D141" s="6">
        <v>146.19667913657767</v>
      </c>
      <c r="E141" s="6"/>
      <c r="F141" s="21">
        <v>0</v>
      </c>
      <c r="G141" s="6">
        <v>0</v>
      </c>
      <c r="H141" s="6"/>
      <c r="I141" s="6"/>
      <c r="J141" s="6">
        <f t="shared" si="23"/>
        <v>146.19667913657767</v>
      </c>
    </row>
    <row r="142" spans="1:10" hidden="1" outlineLevel="2" collapsed="1" x14ac:dyDescent="0.2">
      <c r="A142" s="8"/>
      <c r="B142" s="7"/>
      <c r="C142" s="20" t="s">
        <v>8</v>
      </c>
      <c r="D142" s="6">
        <v>1402130.9201917832</v>
      </c>
      <c r="E142" s="6"/>
      <c r="F142" s="21">
        <v>0</v>
      </c>
      <c r="G142" s="6">
        <v>0</v>
      </c>
      <c r="H142" s="6"/>
      <c r="I142" s="6"/>
      <c r="J142" s="6">
        <f t="shared" si="23"/>
        <v>1402130.9201917832</v>
      </c>
    </row>
    <row r="143" spans="1:10" hidden="1" outlineLevel="2" collapsed="1" x14ac:dyDescent="0.2">
      <c r="A143" s="8"/>
      <c r="B143" s="7"/>
      <c r="C143" s="20" t="s">
        <v>3</v>
      </c>
      <c r="D143" s="6">
        <v>1528712.4660263984</v>
      </c>
      <c r="E143" s="6"/>
      <c r="F143" s="21">
        <v>85155.145181328626</v>
      </c>
      <c r="G143" s="6">
        <v>17646.422887599154</v>
      </c>
      <c r="H143" s="6"/>
      <c r="I143" s="6"/>
      <c r="J143" s="6">
        <f t="shared" si="23"/>
        <v>1631514.034095326</v>
      </c>
    </row>
    <row r="144" spans="1:10" hidden="1" outlineLevel="1" collapsed="1" x14ac:dyDescent="0.2">
      <c r="A144" s="8" t="s">
        <v>0</v>
      </c>
      <c r="B144" s="17"/>
      <c r="C144" s="18" t="s">
        <v>45</v>
      </c>
      <c r="D144" s="19">
        <f>SUM(D145:D148)</f>
        <v>516966.10116760299</v>
      </c>
      <c r="E144" s="19">
        <f t="shared" ref="E144:I144" si="34">SUM(E145:E148)</f>
        <v>0</v>
      </c>
      <c r="F144" s="19">
        <f t="shared" si="34"/>
        <v>6592.1896529555916</v>
      </c>
      <c r="G144" s="19">
        <f t="shared" si="34"/>
        <v>13410.781124273313</v>
      </c>
      <c r="H144" s="19">
        <f t="shared" si="34"/>
        <v>0</v>
      </c>
      <c r="I144" s="19">
        <f t="shared" si="34"/>
        <v>123323.38339482648</v>
      </c>
      <c r="J144" s="19">
        <f t="shared" si="23"/>
        <v>660292.45533965831</v>
      </c>
    </row>
    <row r="145" spans="1:10" hidden="1" outlineLevel="1" x14ac:dyDescent="0.2">
      <c r="A145" s="8"/>
      <c r="B145" s="7"/>
      <c r="C145" s="20" t="s">
        <v>2</v>
      </c>
      <c r="D145" s="6">
        <v>310920.92740301508</v>
      </c>
      <c r="E145" s="6"/>
      <c r="F145" s="21">
        <v>0</v>
      </c>
      <c r="G145" s="6">
        <v>0</v>
      </c>
      <c r="H145" s="6"/>
      <c r="I145" s="6"/>
      <c r="J145" s="6">
        <f t="shared" si="23"/>
        <v>310920.92740301508</v>
      </c>
    </row>
    <row r="146" spans="1:10" hidden="1" outlineLevel="1" collapsed="1" x14ac:dyDescent="0.2">
      <c r="A146" s="8"/>
      <c r="B146" s="7"/>
      <c r="C146" s="20" t="s">
        <v>48</v>
      </c>
      <c r="D146" s="6">
        <v>80.724303110935352</v>
      </c>
      <c r="E146" s="6"/>
      <c r="F146" s="21">
        <v>0</v>
      </c>
      <c r="G146" s="6">
        <v>0</v>
      </c>
      <c r="H146" s="6"/>
      <c r="I146" s="6">
        <v>123323.38339482648</v>
      </c>
      <c r="J146" s="6">
        <f t="shared" si="23"/>
        <v>123404.10769793742</v>
      </c>
    </row>
    <row r="147" spans="1:10" hidden="1" outlineLevel="1" collapsed="1" x14ac:dyDescent="0.2">
      <c r="A147" s="8"/>
      <c r="B147" s="7"/>
      <c r="C147" s="20" t="s">
        <v>8</v>
      </c>
      <c r="D147" s="6">
        <v>208681.27351526014</v>
      </c>
      <c r="E147" s="6"/>
      <c r="F147" s="21">
        <v>0</v>
      </c>
      <c r="G147" s="6">
        <v>0</v>
      </c>
      <c r="H147" s="6"/>
      <c r="I147" s="6"/>
      <c r="J147" s="6">
        <f t="shared" si="23"/>
        <v>208681.27351526014</v>
      </c>
    </row>
    <row r="148" spans="1:10" hidden="1" outlineLevel="1" collapsed="1" x14ac:dyDescent="0.2">
      <c r="A148" s="8"/>
      <c r="B148" s="7"/>
      <c r="C148" s="20" t="s">
        <v>3</v>
      </c>
      <c r="D148" s="6">
        <v>-2716.8240537831398</v>
      </c>
      <c r="E148" s="6"/>
      <c r="F148" s="21">
        <v>6592.1896529555916</v>
      </c>
      <c r="G148" s="6">
        <v>13410.781124273313</v>
      </c>
      <c r="H148" s="6"/>
      <c r="I148" s="6"/>
      <c r="J148" s="6">
        <f t="shared" si="23"/>
        <v>17286.146723445767</v>
      </c>
    </row>
    <row r="149" spans="1:10" collapsed="1" x14ac:dyDescent="0.2">
      <c r="A149" s="8" t="s">
        <v>56</v>
      </c>
      <c r="B149" s="33" t="s">
        <v>18</v>
      </c>
      <c r="C149" s="15"/>
      <c r="D149" s="16">
        <f>D150+D156+D162</f>
        <v>85359050.473240167</v>
      </c>
      <c r="E149" s="16">
        <f t="shared" ref="E149:I149" si="35">E150+E156+E162</f>
        <v>236463.30043534917</v>
      </c>
      <c r="F149" s="16">
        <f t="shared" si="35"/>
        <v>1795624.9676699636</v>
      </c>
      <c r="G149" s="16">
        <f t="shared" si="35"/>
        <v>512964.91571741737</v>
      </c>
      <c r="H149" s="16">
        <f t="shared" si="35"/>
        <v>0</v>
      </c>
      <c r="I149" s="16">
        <f t="shared" si="35"/>
        <v>3834543.3643451869</v>
      </c>
      <c r="J149" s="16">
        <f t="shared" si="23"/>
        <v>91738647.021408096</v>
      </c>
    </row>
    <row r="150" spans="1:10" hidden="1" outlineLevel="1" x14ac:dyDescent="0.2">
      <c r="A150" s="8" t="s">
        <v>0</v>
      </c>
      <c r="B150" s="17"/>
      <c r="C150" s="18" t="s">
        <v>31</v>
      </c>
      <c r="D150" s="19">
        <f>SUM(D151:D155)</f>
        <v>474818.05059241853</v>
      </c>
      <c r="E150" s="19">
        <f t="shared" ref="E150:I150" si="36">SUM(E151:E155)</f>
        <v>0</v>
      </c>
      <c r="F150" s="19">
        <f t="shared" si="36"/>
        <v>17955.419393953336</v>
      </c>
      <c r="G150" s="19">
        <f t="shared" si="36"/>
        <v>0</v>
      </c>
      <c r="H150" s="19">
        <f t="shared" si="36"/>
        <v>0</v>
      </c>
      <c r="I150" s="19">
        <f t="shared" si="36"/>
        <v>1399.745956406708</v>
      </c>
      <c r="J150" s="19">
        <f t="shared" si="23"/>
        <v>494173.21594277857</v>
      </c>
    </row>
    <row r="151" spans="1:10" hidden="1" outlineLevel="2" x14ac:dyDescent="0.2">
      <c r="A151" s="8"/>
      <c r="B151" s="7"/>
      <c r="C151" s="20" t="s">
        <v>2</v>
      </c>
      <c r="D151" s="6">
        <v>367892.55811685428</v>
      </c>
      <c r="E151" s="6"/>
      <c r="F151" s="21">
        <v>0</v>
      </c>
      <c r="G151" s="6">
        <v>0</v>
      </c>
      <c r="H151" s="6"/>
      <c r="I151" s="6"/>
      <c r="J151" s="6">
        <f t="shared" si="23"/>
        <v>367892.55811685428</v>
      </c>
    </row>
    <row r="152" spans="1:10" hidden="1" outlineLevel="2" collapsed="1" x14ac:dyDescent="0.2">
      <c r="A152" s="8"/>
      <c r="B152" s="7"/>
      <c r="C152" s="20" t="s">
        <v>30</v>
      </c>
      <c r="D152" s="6">
        <v>1800.4713997265796</v>
      </c>
      <c r="E152" s="6"/>
      <c r="F152" s="21">
        <v>0</v>
      </c>
      <c r="G152" s="6">
        <v>0</v>
      </c>
      <c r="H152" s="6"/>
      <c r="I152" s="6"/>
      <c r="J152" s="6">
        <f t="shared" si="23"/>
        <v>1800.4713997265796</v>
      </c>
    </row>
    <row r="153" spans="1:10" hidden="1" outlineLevel="2" collapsed="1" x14ac:dyDescent="0.2">
      <c r="A153" s="8"/>
      <c r="B153" s="7"/>
      <c r="C153" s="20" t="s">
        <v>48</v>
      </c>
      <c r="D153" s="6">
        <v>346.51576021094155</v>
      </c>
      <c r="E153" s="6"/>
      <c r="F153" s="21">
        <v>0</v>
      </c>
      <c r="G153" s="6">
        <v>0</v>
      </c>
      <c r="H153" s="6"/>
      <c r="I153" s="6">
        <v>1399.745956406708</v>
      </c>
      <c r="J153" s="6">
        <f t="shared" si="23"/>
        <v>1746.2617166176497</v>
      </c>
    </row>
    <row r="154" spans="1:10" hidden="1" outlineLevel="2" collapsed="1" x14ac:dyDescent="0.2">
      <c r="A154" s="8"/>
      <c r="B154" s="7"/>
      <c r="C154" s="20" t="s">
        <v>8</v>
      </c>
      <c r="D154" s="6">
        <v>61242.060878305529</v>
      </c>
      <c r="E154" s="6"/>
      <c r="F154" s="21">
        <v>0</v>
      </c>
      <c r="G154" s="6">
        <v>0</v>
      </c>
      <c r="H154" s="6"/>
      <c r="I154" s="6"/>
      <c r="J154" s="6">
        <f t="shared" si="23"/>
        <v>61242.060878305529</v>
      </c>
    </row>
    <row r="155" spans="1:10" hidden="1" outlineLevel="2" collapsed="1" x14ac:dyDescent="0.2">
      <c r="A155" s="8"/>
      <c r="B155" s="7"/>
      <c r="C155" s="20" t="s">
        <v>3</v>
      </c>
      <c r="D155" s="6">
        <v>43536.444437321195</v>
      </c>
      <c r="E155" s="6"/>
      <c r="F155" s="21">
        <v>17955.419393953336</v>
      </c>
      <c r="G155" s="6">
        <v>0</v>
      </c>
      <c r="H155" s="6"/>
      <c r="I155" s="6"/>
      <c r="J155" s="6">
        <f t="shared" si="23"/>
        <v>61491.863831274532</v>
      </c>
    </row>
    <row r="156" spans="1:10" hidden="1" outlineLevel="1" x14ac:dyDescent="0.2">
      <c r="A156" s="8" t="s">
        <v>0</v>
      </c>
      <c r="B156" s="17"/>
      <c r="C156" s="18" t="s">
        <v>15</v>
      </c>
      <c r="D156" s="19">
        <f>SUM(D157:D161)</f>
        <v>82465834.718759805</v>
      </c>
      <c r="E156" s="19">
        <f t="shared" ref="E156:I156" si="37">SUM(E157:E161)</f>
        <v>236463.30043534917</v>
      </c>
      <c r="F156" s="19">
        <f t="shared" si="37"/>
        <v>1763336.3598085565</v>
      </c>
      <c r="G156" s="19">
        <f t="shared" si="37"/>
        <v>365410.44034394063</v>
      </c>
      <c r="H156" s="19">
        <f t="shared" si="37"/>
        <v>0</v>
      </c>
      <c r="I156" s="19">
        <f t="shared" si="37"/>
        <v>3411716.7027221289</v>
      </c>
      <c r="J156" s="19">
        <f t="shared" si="23"/>
        <v>88242761.522069782</v>
      </c>
    </row>
    <row r="157" spans="1:10" hidden="1" outlineLevel="2" x14ac:dyDescent="0.2">
      <c r="A157" s="8"/>
      <c r="B157" s="7"/>
      <c r="C157" s="20" t="s">
        <v>2</v>
      </c>
      <c r="D157" s="6">
        <v>56679887.833280638</v>
      </c>
      <c r="E157" s="6">
        <v>236463.30043534917</v>
      </c>
      <c r="F157" s="21">
        <v>0</v>
      </c>
      <c r="G157" s="6">
        <v>0</v>
      </c>
      <c r="H157" s="6"/>
      <c r="I157" s="6"/>
      <c r="J157" s="6">
        <f t="shared" ref="J157:J220" si="38">SUM(D157:I157)</f>
        <v>56916351.133715987</v>
      </c>
    </row>
    <row r="158" spans="1:10" hidden="1" outlineLevel="2" collapsed="1" x14ac:dyDescent="0.2">
      <c r="A158" s="8"/>
      <c r="B158" s="7"/>
      <c r="C158" s="20" t="s">
        <v>48</v>
      </c>
      <c r="D158" s="6">
        <v>15258.225805635642</v>
      </c>
      <c r="E158" s="6"/>
      <c r="F158" s="21">
        <v>0</v>
      </c>
      <c r="G158" s="6">
        <v>0</v>
      </c>
      <c r="H158" s="6"/>
      <c r="I158" s="6">
        <v>3411716.7027221289</v>
      </c>
      <c r="J158" s="6">
        <f t="shared" si="38"/>
        <v>3426974.9285277645</v>
      </c>
    </row>
    <row r="159" spans="1:10" hidden="1" outlineLevel="2" collapsed="1" x14ac:dyDescent="0.2">
      <c r="A159" s="8"/>
      <c r="B159" s="7"/>
      <c r="C159" s="20" t="s">
        <v>20</v>
      </c>
      <c r="D159" s="6">
        <v>45760.292035169106</v>
      </c>
      <c r="E159" s="6"/>
      <c r="F159" s="21">
        <v>0</v>
      </c>
      <c r="G159" s="6">
        <v>0</v>
      </c>
      <c r="H159" s="6"/>
      <c r="I159" s="6"/>
      <c r="J159" s="6">
        <f t="shared" si="38"/>
        <v>45760.292035169106</v>
      </c>
    </row>
    <row r="160" spans="1:10" hidden="1" outlineLevel="2" collapsed="1" x14ac:dyDescent="0.2">
      <c r="A160" s="8"/>
      <c r="B160" s="7"/>
      <c r="C160" s="20" t="s">
        <v>8</v>
      </c>
      <c r="D160" s="6">
        <v>18918168.282473546</v>
      </c>
      <c r="E160" s="6"/>
      <c r="F160" s="21">
        <v>0</v>
      </c>
      <c r="G160" s="6">
        <v>0</v>
      </c>
      <c r="H160" s="6"/>
      <c r="I160" s="6"/>
      <c r="J160" s="6">
        <f t="shared" si="38"/>
        <v>18918168.282473546</v>
      </c>
    </row>
    <row r="161" spans="1:10" hidden="1" outlineLevel="2" collapsed="1" x14ac:dyDescent="0.2">
      <c r="A161" s="8"/>
      <c r="B161" s="7"/>
      <c r="C161" s="20" t="s">
        <v>3</v>
      </c>
      <c r="D161" s="6">
        <v>6806760.0851648133</v>
      </c>
      <c r="E161" s="6"/>
      <c r="F161" s="21">
        <v>1763336.3598085565</v>
      </c>
      <c r="G161" s="6">
        <v>365410.44034394063</v>
      </c>
      <c r="H161" s="6"/>
      <c r="I161" s="6"/>
      <c r="J161" s="6">
        <f t="shared" si="38"/>
        <v>8935506.8853173107</v>
      </c>
    </row>
    <row r="162" spans="1:10" hidden="1" outlineLevel="1" collapsed="1" x14ac:dyDescent="0.2">
      <c r="A162" s="8" t="s">
        <v>0</v>
      </c>
      <c r="B162" s="17"/>
      <c r="C162" s="18" t="s">
        <v>45</v>
      </c>
      <c r="D162" s="19">
        <f>SUM(D163:D167)</f>
        <v>2418397.7038879329</v>
      </c>
      <c r="E162" s="19">
        <f t="shared" ref="E162:I162" si="39">SUM(E163:E167)</f>
        <v>0</v>
      </c>
      <c r="F162" s="19">
        <f t="shared" si="39"/>
        <v>14333.18846745373</v>
      </c>
      <c r="G162" s="19">
        <f t="shared" si="39"/>
        <v>147554.47537347677</v>
      </c>
      <c r="H162" s="19">
        <f t="shared" si="39"/>
        <v>0</v>
      </c>
      <c r="I162" s="19">
        <f t="shared" si="39"/>
        <v>421426.91566665116</v>
      </c>
      <c r="J162" s="19">
        <f t="shared" si="38"/>
        <v>3001712.2833955144</v>
      </c>
    </row>
    <row r="163" spans="1:10" hidden="1" outlineLevel="1" x14ac:dyDescent="0.2">
      <c r="A163" s="8"/>
      <c r="B163" s="7"/>
      <c r="C163" s="20" t="s">
        <v>2</v>
      </c>
      <c r="D163" s="6">
        <v>1011808.0682875759</v>
      </c>
      <c r="E163" s="6"/>
      <c r="F163" s="21">
        <v>0</v>
      </c>
      <c r="G163" s="6">
        <v>0</v>
      </c>
      <c r="H163" s="6"/>
      <c r="I163" s="6"/>
      <c r="J163" s="6">
        <f t="shared" si="38"/>
        <v>1011808.0682875759</v>
      </c>
    </row>
    <row r="164" spans="1:10" hidden="1" outlineLevel="1" collapsed="1" x14ac:dyDescent="0.2">
      <c r="A164" s="8"/>
      <c r="B164" s="7"/>
      <c r="C164" s="20" t="s">
        <v>48</v>
      </c>
      <c r="D164" s="6">
        <v>587.72042344317242</v>
      </c>
      <c r="E164" s="6"/>
      <c r="F164" s="21">
        <v>0</v>
      </c>
      <c r="G164" s="6">
        <v>0</v>
      </c>
      <c r="H164" s="6"/>
      <c r="I164" s="6">
        <v>421426.91566665116</v>
      </c>
      <c r="J164" s="6">
        <f t="shared" si="38"/>
        <v>422014.63609009434</v>
      </c>
    </row>
    <row r="165" spans="1:10" hidden="1" outlineLevel="1" collapsed="1" x14ac:dyDescent="0.2">
      <c r="A165" s="8"/>
      <c r="B165" s="7"/>
      <c r="C165" s="20" t="s">
        <v>20</v>
      </c>
      <c r="D165" s="6">
        <v>146.46464646618816</v>
      </c>
      <c r="E165" s="6"/>
      <c r="F165" s="21">
        <v>0</v>
      </c>
      <c r="G165" s="6">
        <v>0</v>
      </c>
      <c r="H165" s="6"/>
      <c r="I165" s="6"/>
      <c r="J165" s="6">
        <f t="shared" si="38"/>
        <v>146.46464646618816</v>
      </c>
    </row>
    <row r="166" spans="1:10" hidden="1" outlineLevel="1" collapsed="1" x14ac:dyDescent="0.2">
      <c r="A166" s="8"/>
      <c r="B166" s="7"/>
      <c r="C166" s="20" t="s">
        <v>8</v>
      </c>
      <c r="D166" s="6">
        <v>1081845.5602599818</v>
      </c>
      <c r="E166" s="6"/>
      <c r="F166" s="21">
        <v>0</v>
      </c>
      <c r="G166" s="6">
        <v>0</v>
      </c>
      <c r="H166" s="6"/>
      <c r="I166" s="6"/>
      <c r="J166" s="6">
        <f t="shared" si="38"/>
        <v>1081845.5602599818</v>
      </c>
    </row>
    <row r="167" spans="1:10" hidden="1" outlineLevel="1" collapsed="1" x14ac:dyDescent="0.2">
      <c r="A167" s="8"/>
      <c r="B167" s="7"/>
      <c r="C167" s="20" t="s">
        <v>3</v>
      </c>
      <c r="D167" s="6">
        <v>324009.89027046581</v>
      </c>
      <c r="E167" s="6"/>
      <c r="F167" s="21">
        <v>14333.18846745373</v>
      </c>
      <c r="G167" s="6">
        <v>147554.47537347677</v>
      </c>
      <c r="H167" s="6"/>
      <c r="I167" s="6"/>
      <c r="J167" s="6">
        <f t="shared" si="38"/>
        <v>485897.55411139631</v>
      </c>
    </row>
    <row r="168" spans="1:10" collapsed="1" x14ac:dyDescent="0.2">
      <c r="A168" s="8" t="s">
        <v>56</v>
      </c>
      <c r="B168" s="33" t="s">
        <v>25</v>
      </c>
      <c r="C168" s="15"/>
      <c r="D168" s="16">
        <f>D169+D175+D181</f>
        <v>15167934.667154144</v>
      </c>
      <c r="E168" s="16">
        <f t="shared" ref="E168:I168" si="40">E169+E175+E181</f>
        <v>5308.8099999999995</v>
      </c>
      <c r="F168" s="16">
        <f t="shared" si="40"/>
        <v>683975.37859306147</v>
      </c>
      <c r="G168" s="16">
        <f t="shared" si="40"/>
        <v>1445172.1411795919</v>
      </c>
      <c r="H168" s="16">
        <f t="shared" si="40"/>
        <v>0</v>
      </c>
      <c r="I168" s="16">
        <f t="shared" si="40"/>
        <v>3310632.7516879584</v>
      </c>
      <c r="J168" s="16">
        <f t="shared" si="38"/>
        <v>20613023.748614758</v>
      </c>
    </row>
    <row r="169" spans="1:10" hidden="1" outlineLevel="1" x14ac:dyDescent="0.2">
      <c r="A169" s="8" t="s">
        <v>0</v>
      </c>
      <c r="B169" s="17"/>
      <c r="C169" s="18" t="s">
        <v>31</v>
      </c>
      <c r="D169" s="19">
        <f>SUM(D170:D174)</f>
        <v>311832.8198135689</v>
      </c>
      <c r="E169" s="19">
        <f t="shared" ref="E169:I169" si="41">SUM(E170:E174)</f>
        <v>0</v>
      </c>
      <c r="F169" s="19">
        <f t="shared" si="41"/>
        <v>74057.078918836181</v>
      </c>
      <c r="G169" s="19">
        <f t="shared" si="41"/>
        <v>0</v>
      </c>
      <c r="H169" s="19">
        <f t="shared" si="41"/>
        <v>0</v>
      </c>
      <c r="I169" s="19">
        <f t="shared" si="41"/>
        <v>850.79365838411081</v>
      </c>
      <c r="J169" s="19">
        <f t="shared" si="38"/>
        <v>386740.69239078922</v>
      </c>
    </row>
    <row r="170" spans="1:10" hidden="1" outlineLevel="2" x14ac:dyDescent="0.2">
      <c r="A170" s="8"/>
      <c r="B170" s="7"/>
      <c r="C170" s="20" t="s">
        <v>2</v>
      </c>
      <c r="D170" s="6">
        <v>244582.85110847323</v>
      </c>
      <c r="E170" s="6"/>
      <c r="F170" s="21">
        <v>0</v>
      </c>
      <c r="G170" s="6">
        <v>0</v>
      </c>
      <c r="H170" s="6"/>
      <c r="I170" s="6"/>
      <c r="J170" s="6">
        <f t="shared" si="38"/>
        <v>244582.85110847323</v>
      </c>
    </row>
    <row r="171" spans="1:10" hidden="1" outlineLevel="2" x14ac:dyDescent="0.2">
      <c r="A171" s="8"/>
      <c r="B171" s="7"/>
      <c r="C171" s="20" t="s">
        <v>30</v>
      </c>
      <c r="D171" s="6">
        <v>175.59045678792199</v>
      </c>
      <c r="E171" s="6"/>
      <c r="F171" s="21">
        <v>0</v>
      </c>
      <c r="G171" s="6">
        <v>0</v>
      </c>
      <c r="H171" s="6"/>
      <c r="I171" s="6"/>
      <c r="J171" s="6">
        <f t="shared" si="38"/>
        <v>175.59045678792199</v>
      </c>
    </row>
    <row r="172" spans="1:10" hidden="1" outlineLevel="2" x14ac:dyDescent="0.2">
      <c r="A172" s="8"/>
      <c r="B172" s="7"/>
      <c r="C172" s="20" t="s">
        <v>48</v>
      </c>
      <c r="D172" s="6">
        <v>210.61922621960582</v>
      </c>
      <c r="E172" s="6"/>
      <c r="F172" s="21">
        <v>0</v>
      </c>
      <c r="G172" s="6">
        <v>0</v>
      </c>
      <c r="H172" s="6"/>
      <c r="I172" s="6">
        <v>850.79365838411081</v>
      </c>
      <c r="J172" s="6">
        <f t="shared" si="38"/>
        <v>1061.4128846037165</v>
      </c>
    </row>
    <row r="173" spans="1:10" hidden="1" outlineLevel="2" x14ac:dyDescent="0.2">
      <c r="A173" s="8"/>
      <c r="B173" s="7"/>
      <c r="C173" s="20" t="s">
        <v>8</v>
      </c>
      <c r="D173" s="6">
        <v>40381.78208020157</v>
      </c>
      <c r="E173" s="6"/>
      <c r="F173" s="21">
        <v>0</v>
      </c>
      <c r="G173" s="6">
        <v>0</v>
      </c>
      <c r="H173" s="6"/>
      <c r="I173" s="6"/>
      <c r="J173" s="6">
        <f t="shared" si="38"/>
        <v>40381.78208020157</v>
      </c>
    </row>
    <row r="174" spans="1:10" hidden="1" outlineLevel="2" x14ac:dyDescent="0.2">
      <c r="A174" s="8"/>
      <c r="B174" s="7"/>
      <c r="C174" s="20" t="s">
        <v>3</v>
      </c>
      <c r="D174" s="6">
        <v>26481.97694188658</v>
      </c>
      <c r="E174" s="6"/>
      <c r="F174" s="21">
        <v>74057.078918836181</v>
      </c>
      <c r="G174" s="6">
        <v>0</v>
      </c>
      <c r="H174" s="6"/>
      <c r="I174" s="6"/>
      <c r="J174" s="6">
        <f t="shared" si="38"/>
        <v>100539.05586072276</v>
      </c>
    </row>
    <row r="175" spans="1:10" hidden="1" outlineLevel="1" x14ac:dyDescent="0.2">
      <c r="A175" s="8" t="s">
        <v>0</v>
      </c>
      <c r="B175" s="17"/>
      <c r="C175" s="18" t="s">
        <v>45</v>
      </c>
      <c r="D175" s="19">
        <f>SUM(D176:D180)</f>
        <v>663363.41669902857</v>
      </c>
      <c r="E175" s="19">
        <f t="shared" ref="E175:I175" si="42">SUM(E176:E180)</f>
        <v>0</v>
      </c>
      <c r="F175" s="19">
        <f t="shared" si="42"/>
        <v>91331.15470247186</v>
      </c>
      <c r="G175" s="19">
        <f t="shared" si="42"/>
        <v>69584.09630052562</v>
      </c>
      <c r="H175" s="19">
        <f t="shared" si="42"/>
        <v>0</v>
      </c>
      <c r="I175" s="19">
        <f t="shared" si="42"/>
        <v>108509.39567555948</v>
      </c>
      <c r="J175" s="19">
        <f t="shared" si="38"/>
        <v>932788.06337758549</v>
      </c>
    </row>
    <row r="176" spans="1:10" hidden="1" outlineLevel="2" x14ac:dyDescent="0.2">
      <c r="A176" s="8"/>
      <c r="B176" s="7"/>
      <c r="C176" s="20" t="s">
        <v>2</v>
      </c>
      <c r="D176" s="6">
        <v>265110.42368782783</v>
      </c>
      <c r="E176" s="6"/>
      <c r="F176" s="21">
        <v>0</v>
      </c>
      <c r="G176" s="6">
        <v>0</v>
      </c>
      <c r="H176" s="6"/>
      <c r="I176" s="6"/>
      <c r="J176" s="6">
        <f t="shared" si="38"/>
        <v>265110.42368782783</v>
      </c>
    </row>
    <row r="177" spans="1:10" hidden="1" outlineLevel="2" x14ac:dyDescent="0.2">
      <c r="A177" s="8"/>
      <c r="B177" s="7"/>
      <c r="C177" s="20" t="s">
        <v>48</v>
      </c>
      <c r="D177" s="6">
        <v>96.366206073013771</v>
      </c>
      <c r="E177" s="6"/>
      <c r="F177" s="21">
        <v>0</v>
      </c>
      <c r="G177" s="6">
        <v>0</v>
      </c>
      <c r="H177" s="6"/>
      <c r="I177" s="6">
        <v>108509.39567555948</v>
      </c>
      <c r="J177" s="6">
        <f t="shared" si="38"/>
        <v>108605.7618816325</v>
      </c>
    </row>
    <row r="178" spans="1:10" hidden="1" outlineLevel="2" x14ac:dyDescent="0.2">
      <c r="A178" s="8"/>
      <c r="B178" s="7"/>
      <c r="C178" s="20" t="s">
        <v>20</v>
      </c>
      <c r="D178" s="6">
        <v>4.144473484892111</v>
      </c>
      <c r="E178" s="6"/>
      <c r="F178" s="21">
        <v>0</v>
      </c>
      <c r="G178" s="6">
        <v>0</v>
      </c>
      <c r="H178" s="6"/>
      <c r="I178" s="6"/>
      <c r="J178" s="6">
        <f t="shared" si="38"/>
        <v>4.144473484892111</v>
      </c>
    </row>
    <row r="179" spans="1:10" hidden="1" outlineLevel="2" x14ac:dyDescent="0.2">
      <c r="A179" s="8"/>
      <c r="B179" s="7"/>
      <c r="C179" s="20" t="s">
        <v>8</v>
      </c>
      <c r="D179" s="6">
        <v>345243.22880463128</v>
      </c>
      <c r="E179" s="6"/>
      <c r="F179" s="21">
        <v>0</v>
      </c>
      <c r="G179" s="6">
        <v>0</v>
      </c>
      <c r="H179" s="6"/>
      <c r="I179" s="6"/>
      <c r="J179" s="6">
        <f t="shared" si="38"/>
        <v>345243.22880463128</v>
      </c>
    </row>
    <row r="180" spans="1:10" hidden="1" outlineLevel="2" x14ac:dyDescent="0.2">
      <c r="A180" s="8"/>
      <c r="B180" s="7"/>
      <c r="C180" s="20" t="s">
        <v>3</v>
      </c>
      <c r="D180" s="6">
        <v>52909.253527011497</v>
      </c>
      <c r="E180" s="6"/>
      <c r="F180" s="21">
        <v>91331.15470247186</v>
      </c>
      <c r="G180" s="6">
        <v>69584.09630052562</v>
      </c>
      <c r="H180" s="6"/>
      <c r="I180" s="6"/>
      <c r="J180" s="6">
        <f t="shared" si="38"/>
        <v>213824.50453000897</v>
      </c>
    </row>
    <row r="181" spans="1:10" hidden="1" outlineLevel="1" collapsed="1" x14ac:dyDescent="0.2">
      <c r="A181" s="8" t="s">
        <v>0</v>
      </c>
      <c r="B181" s="17"/>
      <c r="C181" s="18" t="s">
        <v>22</v>
      </c>
      <c r="D181" s="19">
        <f>SUM(D182:D187)</f>
        <v>14192738.430641547</v>
      </c>
      <c r="E181" s="19">
        <f t="shared" ref="E181:I181" si="43">SUM(E182:E187)</f>
        <v>5308.8099999999995</v>
      </c>
      <c r="F181" s="19">
        <f t="shared" si="43"/>
        <v>518587.14497175341</v>
      </c>
      <c r="G181" s="19">
        <f t="shared" si="43"/>
        <v>1375588.0448790663</v>
      </c>
      <c r="H181" s="19">
        <f t="shared" si="43"/>
        <v>0</v>
      </c>
      <c r="I181" s="19">
        <f t="shared" si="43"/>
        <v>3201272.5623540147</v>
      </c>
      <c r="J181" s="19">
        <f t="shared" si="38"/>
        <v>19293494.992846381</v>
      </c>
    </row>
    <row r="182" spans="1:10" hidden="1" outlineLevel="1" x14ac:dyDescent="0.2">
      <c r="A182" s="8"/>
      <c r="B182" s="7"/>
      <c r="C182" s="20" t="s">
        <v>2</v>
      </c>
      <c r="D182" s="6">
        <v>8161285.5771012595</v>
      </c>
      <c r="E182" s="6">
        <v>5308.8099999999995</v>
      </c>
      <c r="F182" s="21">
        <v>0</v>
      </c>
      <c r="G182" s="6">
        <v>0</v>
      </c>
      <c r="H182" s="6"/>
      <c r="I182" s="6"/>
      <c r="J182" s="6">
        <f t="shared" si="38"/>
        <v>8166594.3871012591</v>
      </c>
    </row>
    <row r="183" spans="1:10" hidden="1" outlineLevel="1" x14ac:dyDescent="0.2">
      <c r="A183" s="8"/>
      <c r="B183" s="7"/>
      <c r="C183" s="20" t="s">
        <v>30</v>
      </c>
      <c r="D183" s="6">
        <v>68.412500000000009</v>
      </c>
      <c r="E183" s="6"/>
      <c r="F183" s="21">
        <v>0</v>
      </c>
      <c r="G183" s="6">
        <v>0</v>
      </c>
      <c r="H183" s="6"/>
      <c r="I183" s="6"/>
      <c r="J183" s="6">
        <f t="shared" si="38"/>
        <v>68.412500000000009</v>
      </c>
    </row>
    <row r="184" spans="1:10" hidden="1" outlineLevel="1" x14ac:dyDescent="0.2">
      <c r="A184" s="8"/>
      <c r="B184" s="7"/>
      <c r="C184" s="20" t="s">
        <v>48</v>
      </c>
      <c r="D184" s="6">
        <v>125234.50884062154</v>
      </c>
      <c r="E184" s="6"/>
      <c r="F184" s="21">
        <v>0</v>
      </c>
      <c r="G184" s="6">
        <v>0</v>
      </c>
      <c r="H184" s="6"/>
      <c r="I184" s="6">
        <v>3201272.5623540147</v>
      </c>
      <c r="J184" s="6">
        <f t="shared" si="38"/>
        <v>3326507.0711946362</v>
      </c>
    </row>
    <row r="185" spans="1:10" hidden="1" outlineLevel="1" x14ac:dyDescent="0.2">
      <c r="A185" s="8"/>
      <c r="B185" s="7"/>
      <c r="C185" s="20" t="s">
        <v>20</v>
      </c>
      <c r="D185" s="6">
        <v>85027.88685000001</v>
      </c>
      <c r="E185" s="6"/>
      <c r="F185" s="21">
        <v>0</v>
      </c>
      <c r="G185" s="6">
        <v>0</v>
      </c>
      <c r="H185" s="6"/>
      <c r="I185" s="6"/>
      <c r="J185" s="6">
        <f t="shared" si="38"/>
        <v>85027.88685000001</v>
      </c>
    </row>
    <row r="186" spans="1:10" hidden="1" outlineLevel="1" x14ac:dyDescent="0.2">
      <c r="A186" s="8"/>
      <c r="B186" s="7"/>
      <c r="C186" s="20" t="s">
        <v>8</v>
      </c>
      <c r="D186" s="6">
        <v>4376108.4146148385</v>
      </c>
      <c r="E186" s="6"/>
      <c r="F186" s="21">
        <v>0</v>
      </c>
      <c r="G186" s="6">
        <v>0</v>
      </c>
      <c r="H186" s="6"/>
      <c r="I186" s="6"/>
      <c r="J186" s="6">
        <f t="shared" si="38"/>
        <v>4376108.4146148385</v>
      </c>
    </row>
    <row r="187" spans="1:10" hidden="1" outlineLevel="1" x14ac:dyDescent="0.2">
      <c r="A187" s="8"/>
      <c r="B187" s="7"/>
      <c r="C187" s="20" t="s">
        <v>3</v>
      </c>
      <c r="D187" s="6">
        <v>1445013.6307348274</v>
      </c>
      <c r="E187" s="6"/>
      <c r="F187" s="21">
        <v>518587.14497175341</v>
      </c>
      <c r="G187" s="6">
        <v>1375588.0448790663</v>
      </c>
      <c r="H187" s="6"/>
      <c r="I187" s="6"/>
      <c r="J187" s="6">
        <f t="shared" si="38"/>
        <v>3339188.8205856471</v>
      </c>
    </row>
    <row r="188" spans="1:10" collapsed="1" x14ac:dyDescent="0.2">
      <c r="A188" s="8" t="s">
        <v>56</v>
      </c>
      <c r="B188" s="33" t="s">
        <v>19</v>
      </c>
      <c r="C188" s="15"/>
      <c r="D188" s="16">
        <f>D189+D196+D202+D207</f>
        <v>36925043.293103419</v>
      </c>
      <c r="E188" s="16">
        <f t="shared" ref="E188:I188" si="44">E189+E196+E202+E207</f>
        <v>329429.2069272587</v>
      </c>
      <c r="F188" s="16">
        <f t="shared" si="44"/>
        <v>491370.62592755666</v>
      </c>
      <c r="G188" s="16">
        <f t="shared" si="44"/>
        <v>235414.94170063862</v>
      </c>
      <c r="H188" s="16">
        <f t="shared" si="44"/>
        <v>115000</v>
      </c>
      <c r="I188" s="16">
        <f t="shared" si="44"/>
        <v>858318.42496178718</v>
      </c>
      <c r="J188" s="16">
        <f t="shared" si="38"/>
        <v>38954576.492620669</v>
      </c>
    </row>
    <row r="189" spans="1:10" hidden="1" outlineLevel="1" x14ac:dyDescent="0.2">
      <c r="A189" s="8" t="s">
        <v>0</v>
      </c>
      <c r="B189" s="17"/>
      <c r="C189" s="18" t="s">
        <v>31</v>
      </c>
      <c r="D189" s="19">
        <f>SUM(D190:D195)</f>
        <v>305989.20764465898</v>
      </c>
      <c r="E189" s="19">
        <f t="shared" ref="E189:I189" si="45">SUM(E190:E195)</f>
        <v>0</v>
      </c>
      <c r="F189" s="19">
        <f t="shared" si="45"/>
        <v>28688.198509138732</v>
      </c>
      <c r="G189" s="19">
        <f t="shared" si="45"/>
        <v>0</v>
      </c>
      <c r="H189" s="19">
        <f t="shared" si="45"/>
        <v>0</v>
      </c>
      <c r="I189" s="19">
        <f t="shared" si="45"/>
        <v>628.5885881562748</v>
      </c>
      <c r="J189" s="19">
        <f t="shared" si="38"/>
        <v>335305.99474195397</v>
      </c>
    </row>
    <row r="190" spans="1:10" hidden="1" outlineLevel="2" x14ac:dyDescent="0.2">
      <c r="A190" s="8"/>
      <c r="B190" s="7"/>
      <c r="C190" s="20" t="s">
        <v>2</v>
      </c>
      <c r="D190" s="6">
        <v>167123.23967971525</v>
      </c>
      <c r="E190" s="6"/>
      <c r="F190" s="21">
        <v>0</v>
      </c>
      <c r="G190" s="6">
        <v>0</v>
      </c>
      <c r="H190" s="6"/>
      <c r="I190" s="6"/>
      <c r="J190" s="6">
        <f t="shared" si="38"/>
        <v>167123.23967971525</v>
      </c>
    </row>
    <row r="191" spans="1:10" hidden="1" outlineLevel="2" x14ac:dyDescent="0.2">
      <c r="A191" s="8"/>
      <c r="B191" s="7"/>
      <c r="C191" s="20" t="s">
        <v>30</v>
      </c>
      <c r="D191" s="6">
        <v>1065.9354449021239</v>
      </c>
      <c r="E191" s="6"/>
      <c r="F191" s="21">
        <v>0</v>
      </c>
      <c r="G191" s="6">
        <v>0</v>
      </c>
      <c r="H191" s="6"/>
      <c r="I191" s="6"/>
      <c r="J191" s="6">
        <f t="shared" si="38"/>
        <v>1065.9354449021239</v>
      </c>
    </row>
    <row r="192" spans="1:10" hidden="1" outlineLevel="2" x14ac:dyDescent="0.2">
      <c r="A192" s="8"/>
      <c r="B192" s="7"/>
      <c r="C192" s="20" t="s">
        <v>48</v>
      </c>
      <c r="D192" s="6">
        <v>155.61098953430474</v>
      </c>
      <c r="E192" s="6"/>
      <c r="F192" s="21">
        <v>0</v>
      </c>
      <c r="G192" s="6">
        <v>0</v>
      </c>
      <c r="H192" s="6"/>
      <c r="I192" s="6">
        <v>628.5885881562748</v>
      </c>
      <c r="J192" s="6">
        <f t="shared" si="38"/>
        <v>784.19957769057953</v>
      </c>
    </row>
    <row r="193" spans="1:10" hidden="1" outlineLevel="2" x14ac:dyDescent="0.2">
      <c r="A193" s="8"/>
      <c r="B193" s="7"/>
      <c r="C193" s="20" t="s">
        <v>20</v>
      </c>
      <c r="D193" s="6">
        <v>-2.0000000949949029E-4</v>
      </c>
      <c r="E193" s="6"/>
      <c r="F193" s="21">
        <v>0</v>
      </c>
      <c r="G193" s="6">
        <v>0</v>
      </c>
      <c r="H193" s="6"/>
      <c r="I193" s="6"/>
      <c r="J193" s="6">
        <f t="shared" si="38"/>
        <v>-2.0000000949949029E-4</v>
      </c>
    </row>
    <row r="194" spans="1:10" hidden="1" outlineLevel="2" x14ac:dyDescent="0.2">
      <c r="A194" s="8"/>
      <c r="B194" s="7"/>
      <c r="C194" s="20" t="s">
        <v>8</v>
      </c>
      <c r="D194" s="6">
        <v>32912.066138825467</v>
      </c>
      <c r="E194" s="6"/>
      <c r="F194" s="21">
        <v>0</v>
      </c>
      <c r="G194" s="6">
        <v>0</v>
      </c>
      <c r="H194" s="6"/>
      <c r="I194" s="6"/>
      <c r="J194" s="6">
        <f t="shared" si="38"/>
        <v>32912.066138825467</v>
      </c>
    </row>
    <row r="195" spans="1:10" hidden="1" outlineLevel="2" x14ac:dyDescent="0.2">
      <c r="A195" s="8"/>
      <c r="B195" s="7"/>
      <c r="C195" s="20" t="s">
        <v>3</v>
      </c>
      <c r="D195" s="6">
        <v>104732.35559168183</v>
      </c>
      <c r="E195" s="6"/>
      <c r="F195" s="21">
        <v>28688.198509138732</v>
      </c>
      <c r="G195" s="6">
        <v>0</v>
      </c>
      <c r="H195" s="6"/>
      <c r="I195" s="6"/>
      <c r="J195" s="6">
        <f t="shared" si="38"/>
        <v>133420.55410082056</v>
      </c>
    </row>
    <row r="196" spans="1:10" hidden="1" outlineLevel="1" x14ac:dyDescent="0.2">
      <c r="A196" s="8" t="s">
        <v>0</v>
      </c>
      <c r="B196" s="17"/>
      <c r="C196" s="18" t="s">
        <v>15</v>
      </c>
      <c r="D196" s="19">
        <f>SUM(D197:D201)</f>
        <v>844525.17838897812</v>
      </c>
      <c r="E196" s="19">
        <f t="shared" ref="E196:I196" si="46">SUM(E197:E201)</f>
        <v>2315.2589272587456</v>
      </c>
      <c r="F196" s="19">
        <f t="shared" si="46"/>
        <v>13517.297650670567</v>
      </c>
      <c r="G196" s="19">
        <f t="shared" si="46"/>
        <v>2801.1454872557078</v>
      </c>
      <c r="H196" s="19">
        <f t="shared" si="46"/>
        <v>0</v>
      </c>
      <c r="I196" s="19">
        <f t="shared" si="46"/>
        <v>33404.792789039282</v>
      </c>
      <c r="J196" s="19">
        <f t="shared" si="38"/>
        <v>896563.67324320239</v>
      </c>
    </row>
    <row r="197" spans="1:10" hidden="1" outlineLevel="2" x14ac:dyDescent="0.2">
      <c r="A197" s="8"/>
      <c r="B197" s="7"/>
      <c r="C197" s="20" t="s">
        <v>2</v>
      </c>
      <c r="D197" s="6">
        <v>644342.78048228309</v>
      </c>
      <c r="E197" s="6">
        <v>2315.2589272587456</v>
      </c>
      <c r="F197" s="21">
        <v>0</v>
      </c>
      <c r="G197" s="6">
        <v>0</v>
      </c>
      <c r="H197" s="6"/>
      <c r="I197" s="6"/>
      <c r="J197" s="6">
        <f t="shared" si="38"/>
        <v>646658.03940954187</v>
      </c>
    </row>
    <row r="198" spans="1:10" hidden="1" outlineLevel="2" x14ac:dyDescent="0.2">
      <c r="A198" s="8"/>
      <c r="B198" s="7"/>
      <c r="C198" s="20" t="s">
        <v>48</v>
      </c>
      <c r="D198" s="6">
        <v>184.21370210238987</v>
      </c>
      <c r="E198" s="6"/>
      <c r="F198" s="21">
        <v>0</v>
      </c>
      <c r="G198" s="6">
        <v>0</v>
      </c>
      <c r="H198" s="6"/>
      <c r="I198" s="6">
        <v>33404.792789039282</v>
      </c>
      <c r="J198" s="6">
        <f t="shared" si="38"/>
        <v>33589.00649114167</v>
      </c>
    </row>
    <row r="199" spans="1:10" hidden="1" outlineLevel="2" x14ac:dyDescent="0.2">
      <c r="A199" s="8"/>
      <c r="B199" s="7"/>
      <c r="C199" s="20" t="s">
        <v>20</v>
      </c>
      <c r="D199" s="6">
        <v>51.200864857154102</v>
      </c>
      <c r="E199" s="6"/>
      <c r="F199" s="21">
        <v>0</v>
      </c>
      <c r="G199" s="6">
        <v>0</v>
      </c>
      <c r="H199" s="6"/>
      <c r="I199" s="6"/>
      <c r="J199" s="6">
        <f t="shared" si="38"/>
        <v>51.200864857154102</v>
      </c>
    </row>
    <row r="200" spans="1:10" hidden="1" outlineLevel="2" x14ac:dyDescent="0.2">
      <c r="A200" s="8"/>
      <c r="B200" s="7"/>
      <c r="C200" s="20" t="s">
        <v>8</v>
      </c>
      <c r="D200" s="6">
        <v>147768.05468776455</v>
      </c>
      <c r="E200" s="6"/>
      <c r="F200" s="21">
        <v>0</v>
      </c>
      <c r="G200" s="6">
        <v>0</v>
      </c>
      <c r="H200" s="6"/>
      <c r="I200" s="6"/>
      <c r="J200" s="6">
        <f t="shared" si="38"/>
        <v>147768.05468776455</v>
      </c>
    </row>
    <row r="201" spans="1:10" hidden="1" outlineLevel="2" x14ac:dyDescent="0.2">
      <c r="A201" s="8"/>
      <c r="B201" s="7"/>
      <c r="C201" s="20" t="s">
        <v>3</v>
      </c>
      <c r="D201" s="6">
        <v>52178.92865197076</v>
      </c>
      <c r="E201" s="6"/>
      <c r="F201" s="21">
        <v>13517.297650670567</v>
      </c>
      <c r="G201" s="6">
        <v>2801.1454872557078</v>
      </c>
      <c r="H201" s="6"/>
      <c r="I201" s="6"/>
      <c r="J201" s="6">
        <f t="shared" si="38"/>
        <v>68497.371789897035</v>
      </c>
    </row>
    <row r="202" spans="1:10" hidden="1" outlineLevel="1" x14ac:dyDescent="0.2">
      <c r="A202" s="8" t="s">
        <v>0</v>
      </c>
      <c r="B202" s="17"/>
      <c r="C202" s="18" t="s">
        <v>45</v>
      </c>
      <c r="D202" s="19">
        <f>SUM(D203:D206)</f>
        <v>3301485.6010314142</v>
      </c>
      <c r="E202" s="19">
        <f t="shared" ref="E202:I202" si="47">SUM(E203:E206)</f>
        <v>0</v>
      </c>
      <c r="F202" s="19">
        <f t="shared" si="47"/>
        <v>95491.072301941298</v>
      </c>
      <c r="G202" s="19">
        <f t="shared" si="47"/>
        <v>194125.87486080485</v>
      </c>
      <c r="H202" s="19">
        <f t="shared" si="47"/>
        <v>0</v>
      </c>
      <c r="I202" s="19">
        <f t="shared" si="47"/>
        <v>556921.02056838397</v>
      </c>
      <c r="J202" s="19">
        <f t="shared" si="38"/>
        <v>4148023.5687625445</v>
      </c>
    </row>
    <row r="203" spans="1:10" hidden="1" outlineLevel="2" x14ac:dyDescent="0.2">
      <c r="A203" s="8"/>
      <c r="B203" s="7"/>
      <c r="C203" s="20" t="s">
        <v>2</v>
      </c>
      <c r="D203" s="6">
        <v>1235548.4985653204</v>
      </c>
      <c r="E203" s="6"/>
      <c r="F203" s="21">
        <v>0</v>
      </c>
      <c r="G203" s="6">
        <v>0</v>
      </c>
      <c r="H203" s="6"/>
      <c r="I203" s="6"/>
      <c r="J203" s="6">
        <f t="shared" si="38"/>
        <v>1235548.4985653204</v>
      </c>
    </row>
    <row r="204" spans="1:10" hidden="1" outlineLevel="2" x14ac:dyDescent="0.2">
      <c r="A204" s="8"/>
      <c r="B204" s="7"/>
      <c r="C204" s="20" t="s">
        <v>48</v>
      </c>
      <c r="D204" s="6">
        <v>503.35811386187623</v>
      </c>
      <c r="E204" s="6"/>
      <c r="F204" s="21">
        <v>0</v>
      </c>
      <c r="G204" s="6">
        <v>0</v>
      </c>
      <c r="H204" s="6"/>
      <c r="I204" s="6">
        <v>556921.02056838397</v>
      </c>
      <c r="J204" s="6">
        <f t="shared" si="38"/>
        <v>557424.37868224585</v>
      </c>
    </row>
    <row r="205" spans="1:10" hidden="1" outlineLevel="2" x14ac:dyDescent="0.2">
      <c r="A205" s="8"/>
      <c r="B205" s="7"/>
      <c r="C205" s="20" t="s">
        <v>8</v>
      </c>
      <c r="D205" s="6">
        <v>1096774.8195067123</v>
      </c>
      <c r="E205" s="6"/>
      <c r="F205" s="21">
        <v>0</v>
      </c>
      <c r="G205" s="6">
        <v>0</v>
      </c>
      <c r="H205" s="6"/>
      <c r="I205" s="6"/>
      <c r="J205" s="6">
        <f t="shared" si="38"/>
        <v>1096774.8195067123</v>
      </c>
    </row>
    <row r="206" spans="1:10" ht="15.95" hidden="1" customHeight="1" outlineLevel="2" x14ac:dyDescent="0.2">
      <c r="A206" s="8"/>
      <c r="B206" s="7"/>
      <c r="C206" s="20" t="s">
        <v>3</v>
      </c>
      <c r="D206" s="6">
        <v>968658.92484551948</v>
      </c>
      <c r="E206" s="6"/>
      <c r="F206" s="21">
        <v>95491.072301941298</v>
      </c>
      <c r="G206" s="6">
        <v>194125.87486080485</v>
      </c>
      <c r="H206" s="6"/>
      <c r="I206" s="6"/>
      <c r="J206" s="6">
        <f t="shared" si="38"/>
        <v>1258275.8720082655</v>
      </c>
    </row>
    <row r="207" spans="1:10" hidden="1" outlineLevel="1" collapsed="1" x14ac:dyDescent="0.2">
      <c r="A207" s="8" t="s">
        <v>0</v>
      </c>
      <c r="B207" s="17"/>
      <c r="C207" s="18" t="s">
        <v>22</v>
      </c>
      <c r="D207" s="19">
        <f>SUM(D208:D213)</f>
        <v>32473043.306038368</v>
      </c>
      <c r="E207" s="19">
        <f t="shared" ref="E207:I207" si="48">SUM(E208:E213)</f>
        <v>327113.94799999997</v>
      </c>
      <c r="F207" s="19">
        <f t="shared" si="48"/>
        <v>353674.05746580602</v>
      </c>
      <c r="G207" s="19">
        <f t="shared" si="48"/>
        <v>38487.921352578058</v>
      </c>
      <c r="H207" s="19">
        <f t="shared" si="48"/>
        <v>115000</v>
      </c>
      <c r="I207" s="19">
        <f t="shared" si="48"/>
        <v>267364.02301620756</v>
      </c>
      <c r="J207" s="19">
        <f t="shared" si="38"/>
        <v>33574683.255872957</v>
      </c>
    </row>
    <row r="208" spans="1:10" hidden="1" outlineLevel="1" x14ac:dyDescent="0.2">
      <c r="A208" s="8"/>
      <c r="B208" s="7"/>
      <c r="C208" s="20" t="s">
        <v>2</v>
      </c>
      <c r="D208" s="6">
        <v>25712361.426346753</v>
      </c>
      <c r="E208" s="6">
        <v>31280.948</v>
      </c>
      <c r="F208" s="21">
        <v>0</v>
      </c>
      <c r="G208" s="6">
        <v>0</v>
      </c>
      <c r="H208" s="6"/>
      <c r="I208" s="6"/>
      <c r="J208" s="6">
        <f t="shared" si="38"/>
        <v>25743642.374346752</v>
      </c>
    </row>
    <row r="209" spans="1:10" hidden="1" outlineLevel="1" x14ac:dyDescent="0.2">
      <c r="A209" s="8"/>
      <c r="B209" s="7"/>
      <c r="C209" s="20" t="s">
        <v>30</v>
      </c>
      <c r="D209" s="6">
        <v>403.10499999999996</v>
      </c>
      <c r="E209" s="6"/>
      <c r="F209" s="21">
        <v>0</v>
      </c>
      <c r="G209" s="6">
        <v>0</v>
      </c>
      <c r="H209" s="6"/>
      <c r="I209" s="6"/>
      <c r="J209" s="6">
        <f t="shared" si="38"/>
        <v>403.10499999999996</v>
      </c>
    </row>
    <row r="210" spans="1:10" hidden="1" outlineLevel="1" x14ac:dyDescent="0.2">
      <c r="A210" s="8"/>
      <c r="B210" s="7"/>
      <c r="C210" s="20" t="s">
        <v>48</v>
      </c>
      <c r="D210" s="6">
        <v>29406.300205097872</v>
      </c>
      <c r="E210" s="6"/>
      <c r="F210" s="21">
        <v>0</v>
      </c>
      <c r="G210" s="6">
        <v>0</v>
      </c>
      <c r="H210" s="6">
        <v>115000</v>
      </c>
      <c r="I210" s="6">
        <v>267364.02301620756</v>
      </c>
      <c r="J210" s="6">
        <f t="shared" si="38"/>
        <v>411770.32322130544</v>
      </c>
    </row>
    <row r="211" spans="1:10" hidden="1" outlineLevel="1" x14ac:dyDescent="0.2">
      <c r="A211" s="8"/>
      <c r="B211" s="7"/>
      <c r="C211" s="20" t="s">
        <v>20</v>
      </c>
      <c r="D211" s="6">
        <v>12877.33006</v>
      </c>
      <c r="E211" s="6"/>
      <c r="F211" s="21">
        <v>0</v>
      </c>
      <c r="G211" s="6">
        <v>0</v>
      </c>
      <c r="H211" s="6"/>
      <c r="I211" s="6"/>
      <c r="J211" s="6">
        <f t="shared" si="38"/>
        <v>12877.33006</v>
      </c>
    </row>
    <row r="212" spans="1:10" hidden="1" outlineLevel="1" x14ac:dyDescent="0.2">
      <c r="A212" s="8"/>
      <c r="B212" s="7"/>
      <c r="C212" s="20" t="s">
        <v>8</v>
      </c>
      <c r="D212" s="6">
        <v>6033869.1358803716</v>
      </c>
      <c r="E212" s="6">
        <v>295833</v>
      </c>
      <c r="F212" s="21">
        <v>0</v>
      </c>
      <c r="G212" s="6">
        <v>0</v>
      </c>
      <c r="H212" s="6"/>
      <c r="I212" s="6"/>
      <c r="J212" s="6">
        <f t="shared" si="38"/>
        <v>6329702.1358803716</v>
      </c>
    </row>
    <row r="213" spans="1:10" hidden="1" outlineLevel="1" x14ac:dyDescent="0.2">
      <c r="A213" s="8"/>
      <c r="B213" s="7"/>
      <c r="C213" s="20" t="s">
        <v>3</v>
      </c>
      <c r="D213" s="6">
        <v>684126.00854614831</v>
      </c>
      <c r="E213" s="6"/>
      <c r="F213" s="21">
        <v>353674.05746580602</v>
      </c>
      <c r="G213" s="6">
        <v>38487.921352578058</v>
      </c>
      <c r="H213" s="6"/>
      <c r="I213" s="6"/>
      <c r="J213" s="6">
        <f t="shared" si="38"/>
        <v>1076287.9873645324</v>
      </c>
    </row>
    <row r="214" spans="1:10" x14ac:dyDescent="0.2">
      <c r="A214" s="8" t="s">
        <v>55</v>
      </c>
      <c r="B214" s="12" t="s">
        <v>5</v>
      </c>
      <c r="C214" s="22"/>
      <c r="D214" s="23">
        <f>SUM(D215+D244+D264+D289)</f>
        <v>193706180.29658252</v>
      </c>
      <c r="E214" s="23">
        <f t="shared" ref="E214:J214" si="49">SUM(E215+E244+E264+E289)</f>
        <v>136035.36639273632</v>
      </c>
      <c r="F214" s="23">
        <f t="shared" si="49"/>
        <v>8967442.9419325627</v>
      </c>
      <c r="G214" s="23">
        <f t="shared" si="49"/>
        <v>1379027.2686106593</v>
      </c>
      <c r="H214" s="23">
        <f t="shared" si="49"/>
        <v>0</v>
      </c>
      <c r="I214" s="23">
        <f t="shared" si="49"/>
        <v>10587624.779627435</v>
      </c>
      <c r="J214" s="23">
        <f t="shared" si="49"/>
        <v>214776310.65314585</v>
      </c>
    </row>
    <row r="215" spans="1:10" collapsed="1" x14ac:dyDescent="0.2">
      <c r="A215" s="8" t="s">
        <v>56</v>
      </c>
      <c r="B215" s="33" t="s">
        <v>14</v>
      </c>
      <c r="C215" s="24"/>
      <c r="D215" s="16">
        <f>D216+D223+D225+D231+D237</f>
        <v>93500098.775242627</v>
      </c>
      <c r="E215" s="16">
        <f t="shared" ref="E215:J215" si="50">E216+E223+E225+E231+E237</f>
        <v>60726.009423094292</v>
      </c>
      <c r="F215" s="16">
        <f t="shared" si="50"/>
        <v>45423.351458507655</v>
      </c>
      <c r="G215" s="16">
        <f t="shared" si="50"/>
        <v>79232.730155987767</v>
      </c>
      <c r="H215" s="16">
        <f t="shared" si="50"/>
        <v>0</v>
      </c>
      <c r="I215" s="16">
        <f t="shared" si="50"/>
        <v>318186.04829711746</v>
      </c>
      <c r="J215" s="16">
        <f t="shared" si="50"/>
        <v>94003666.914577305</v>
      </c>
    </row>
    <row r="216" spans="1:10" hidden="1" outlineLevel="1" x14ac:dyDescent="0.2">
      <c r="A216" s="8" t="s">
        <v>0</v>
      </c>
      <c r="B216" s="17"/>
      <c r="C216" s="18" t="s">
        <v>31</v>
      </c>
      <c r="D216" s="19">
        <f>SUM(D217:D222)</f>
        <v>653694.4878856421</v>
      </c>
      <c r="E216" s="19">
        <f t="shared" ref="E216:I216" si="51">SUM(E217:E222)</f>
        <v>50000</v>
      </c>
      <c r="F216" s="19">
        <f t="shared" si="51"/>
        <v>10680.942094757296</v>
      </c>
      <c r="G216" s="19">
        <f t="shared" si="51"/>
        <v>0</v>
      </c>
      <c r="H216" s="19">
        <f t="shared" si="51"/>
        <v>0</v>
      </c>
      <c r="I216" s="19">
        <f t="shared" si="51"/>
        <v>1760.2385602624527</v>
      </c>
      <c r="J216" s="19">
        <f t="shared" si="38"/>
        <v>716135.66854066192</v>
      </c>
    </row>
    <row r="217" spans="1:10" hidden="1" outlineLevel="2" x14ac:dyDescent="0.2">
      <c r="A217" s="8"/>
      <c r="B217" s="7"/>
      <c r="C217" s="20" t="s">
        <v>2</v>
      </c>
      <c r="D217" s="6">
        <v>505715.37797646818</v>
      </c>
      <c r="E217" s="6"/>
      <c r="F217" s="21">
        <v>0</v>
      </c>
      <c r="G217" s="6">
        <v>0</v>
      </c>
      <c r="H217" s="6"/>
      <c r="I217" s="6"/>
      <c r="J217" s="6">
        <f t="shared" si="38"/>
        <v>505715.37797646818</v>
      </c>
    </row>
    <row r="218" spans="1:10" hidden="1" outlineLevel="2" x14ac:dyDescent="0.2">
      <c r="A218" s="8"/>
      <c r="B218" s="7"/>
      <c r="C218" s="20" t="s">
        <v>30</v>
      </c>
      <c r="D218" s="6">
        <v>349.17028554148834</v>
      </c>
      <c r="E218" s="6"/>
      <c r="F218" s="21">
        <v>0</v>
      </c>
      <c r="G218" s="6">
        <v>0</v>
      </c>
      <c r="H218" s="6"/>
      <c r="I218" s="6"/>
      <c r="J218" s="6">
        <f t="shared" si="38"/>
        <v>349.17028554148834</v>
      </c>
    </row>
    <row r="219" spans="1:10" hidden="1" outlineLevel="2" x14ac:dyDescent="0.2">
      <c r="A219" s="8"/>
      <c r="B219" s="7"/>
      <c r="C219" s="20" t="s">
        <v>48</v>
      </c>
      <c r="D219" s="6">
        <v>435.7579295337132</v>
      </c>
      <c r="E219" s="6"/>
      <c r="F219" s="21">
        <v>0</v>
      </c>
      <c r="G219" s="6">
        <v>0</v>
      </c>
      <c r="H219" s="6"/>
      <c r="I219" s="6">
        <v>1760.2385602624527</v>
      </c>
      <c r="J219" s="6">
        <f t="shared" si="38"/>
        <v>2195.9964897961659</v>
      </c>
    </row>
    <row r="220" spans="1:10" hidden="1" outlineLevel="2" x14ac:dyDescent="0.2">
      <c r="A220" s="8"/>
      <c r="B220" s="7"/>
      <c r="C220" s="20" t="s">
        <v>20</v>
      </c>
      <c r="D220" s="6"/>
      <c r="E220" s="6">
        <v>50000</v>
      </c>
      <c r="F220" s="21">
        <v>0</v>
      </c>
      <c r="G220" s="6">
        <v>0</v>
      </c>
      <c r="H220" s="6"/>
      <c r="I220" s="6"/>
      <c r="J220" s="6">
        <f t="shared" si="38"/>
        <v>50000</v>
      </c>
    </row>
    <row r="221" spans="1:10" hidden="1" outlineLevel="2" x14ac:dyDescent="0.2">
      <c r="A221" s="8"/>
      <c r="B221" s="7"/>
      <c r="C221" s="20" t="s">
        <v>8</v>
      </c>
      <c r="D221" s="6">
        <v>92526.344193541285</v>
      </c>
      <c r="E221" s="6"/>
      <c r="F221" s="21">
        <v>0</v>
      </c>
      <c r="G221" s="6">
        <v>0</v>
      </c>
      <c r="H221" s="6"/>
      <c r="I221" s="6"/>
      <c r="J221" s="6">
        <f t="shared" ref="J221:J283" si="52">SUM(D221:I221)</f>
        <v>92526.344193541285</v>
      </c>
    </row>
    <row r="222" spans="1:10" hidden="1" outlineLevel="2" x14ac:dyDescent="0.2">
      <c r="A222" s="8"/>
      <c r="B222" s="7"/>
      <c r="C222" s="20" t="s">
        <v>3</v>
      </c>
      <c r="D222" s="6">
        <v>54667.83750055742</v>
      </c>
      <c r="E222" s="6"/>
      <c r="F222" s="21">
        <v>10680.942094757296</v>
      </c>
      <c r="G222" s="6">
        <v>0</v>
      </c>
      <c r="H222" s="6"/>
      <c r="I222" s="6"/>
      <c r="J222" s="6">
        <f t="shared" si="52"/>
        <v>65348.779595314714</v>
      </c>
    </row>
    <row r="223" spans="1:10" hidden="1" outlineLevel="1" x14ac:dyDescent="0.2">
      <c r="A223" s="8" t="s">
        <v>0</v>
      </c>
      <c r="B223" s="17"/>
      <c r="C223" s="18" t="s">
        <v>13</v>
      </c>
      <c r="D223" s="19">
        <f>SUM(D224)</f>
        <v>79550884.999799997</v>
      </c>
      <c r="E223" s="19">
        <f t="shared" ref="E223:I223" si="53">SUM(E224)</f>
        <v>0</v>
      </c>
      <c r="F223" s="19">
        <f t="shared" si="53"/>
        <v>0</v>
      </c>
      <c r="G223" s="19">
        <f t="shared" si="53"/>
        <v>0</v>
      </c>
      <c r="H223" s="19">
        <f t="shared" si="53"/>
        <v>0</v>
      </c>
      <c r="I223" s="19">
        <f t="shared" si="53"/>
        <v>0</v>
      </c>
      <c r="J223" s="19">
        <f t="shared" si="52"/>
        <v>79550884.999799997</v>
      </c>
    </row>
    <row r="224" spans="1:10" hidden="1" outlineLevel="2" x14ac:dyDescent="0.2">
      <c r="A224" s="8"/>
      <c r="B224" s="7"/>
      <c r="C224" s="20" t="s">
        <v>48</v>
      </c>
      <c r="D224" s="6">
        <f>79550884.9998</f>
        <v>79550884.999799997</v>
      </c>
      <c r="E224" s="6"/>
      <c r="F224" s="21">
        <v>0</v>
      </c>
      <c r="G224" s="6">
        <v>0</v>
      </c>
      <c r="H224" s="6"/>
      <c r="I224" s="6"/>
      <c r="J224" s="6">
        <f t="shared" si="52"/>
        <v>79550884.999799997</v>
      </c>
    </row>
    <row r="225" spans="1:10" hidden="1" outlineLevel="1" x14ac:dyDescent="0.2">
      <c r="A225" s="8" t="s">
        <v>0</v>
      </c>
      <c r="B225" s="17"/>
      <c r="C225" s="18" t="s">
        <v>15</v>
      </c>
      <c r="D225" s="19">
        <f>SUM(D226:D230)</f>
        <v>1004571.3138729734</v>
      </c>
      <c r="E225" s="19">
        <f t="shared" ref="E225:J225" si="54">SUM(E226:E230)</f>
        <v>1718.3954230942913</v>
      </c>
      <c r="F225" s="19">
        <f t="shared" si="54"/>
        <v>8933.3124998356634</v>
      </c>
      <c r="G225" s="19">
        <f t="shared" si="54"/>
        <v>1851.2212012967182</v>
      </c>
      <c r="H225" s="19">
        <f t="shared" si="54"/>
        <v>0</v>
      </c>
      <c r="I225" s="19">
        <f t="shared" si="54"/>
        <v>24793.185056870818</v>
      </c>
      <c r="J225" s="19">
        <f t="shared" si="54"/>
        <v>1041867.428054071</v>
      </c>
    </row>
    <row r="226" spans="1:10" hidden="1" outlineLevel="2" x14ac:dyDescent="0.2">
      <c r="A226" s="8"/>
      <c r="B226" s="7"/>
      <c r="C226" s="20" t="s">
        <v>2</v>
      </c>
      <c r="D226" s="6">
        <v>549327.77503355267</v>
      </c>
      <c r="E226" s="6">
        <v>1718.3954230942913</v>
      </c>
      <c r="F226" s="21">
        <v>0</v>
      </c>
      <c r="G226" s="6">
        <v>0</v>
      </c>
      <c r="H226" s="6"/>
      <c r="I226" s="6"/>
      <c r="J226" s="6">
        <f t="shared" si="52"/>
        <v>551046.17045664694</v>
      </c>
    </row>
    <row r="227" spans="1:10" hidden="1" outlineLevel="2" x14ac:dyDescent="0.2">
      <c r="A227" s="8"/>
      <c r="B227" s="7"/>
      <c r="C227" s="20" t="s">
        <v>48</v>
      </c>
      <c r="D227" s="6">
        <v>288.6991596712395</v>
      </c>
      <c r="E227" s="6"/>
      <c r="F227" s="21">
        <v>0</v>
      </c>
      <c r="G227" s="6">
        <v>0</v>
      </c>
      <c r="H227" s="6"/>
      <c r="I227" s="6">
        <v>24793.185056870818</v>
      </c>
      <c r="J227" s="6">
        <f t="shared" si="52"/>
        <v>25081.884216542057</v>
      </c>
    </row>
    <row r="228" spans="1:10" hidden="1" outlineLevel="2" x14ac:dyDescent="0.2">
      <c r="A228" s="8"/>
      <c r="B228" s="7"/>
      <c r="C228" s="20" t="s">
        <v>20</v>
      </c>
      <c r="D228" s="6">
        <v>54.292149175663099</v>
      </c>
      <c r="E228" s="6"/>
      <c r="F228" s="21">
        <v>0</v>
      </c>
      <c r="G228" s="6">
        <v>0</v>
      </c>
      <c r="H228" s="6"/>
      <c r="I228" s="6"/>
      <c r="J228" s="6">
        <f t="shared" si="52"/>
        <v>54.292149175663099</v>
      </c>
    </row>
    <row r="229" spans="1:10" hidden="1" outlineLevel="2" x14ac:dyDescent="0.2">
      <c r="A229" s="8"/>
      <c r="B229" s="7"/>
      <c r="C229" s="20" t="s">
        <v>8</v>
      </c>
      <c r="D229" s="6">
        <v>120416.53396506961</v>
      </c>
      <c r="E229" s="6"/>
      <c r="F229" s="21">
        <v>0</v>
      </c>
      <c r="G229" s="6">
        <v>0</v>
      </c>
      <c r="H229" s="6"/>
      <c r="I229" s="6"/>
      <c r="J229" s="6">
        <f t="shared" si="52"/>
        <v>120416.53396506961</v>
      </c>
    </row>
    <row r="230" spans="1:10" hidden="1" outlineLevel="2" x14ac:dyDescent="0.2">
      <c r="A230" s="8"/>
      <c r="B230" s="7"/>
      <c r="C230" s="20" t="s">
        <v>3</v>
      </c>
      <c r="D230" s="6">
        <v>334484.0135655044</v>
      </c>
      <c r="E230" s="6"/>
      <c r="F230" s="21">
        <v>8933.3124998356634</v>
      </c>
      <c r="G230" s="6">
        <v>1851.2212012967182</v>
      </c>
      <c r="H230" s="6"/>
      <c r="I230" s="6"/>
      <c r="J230" s="6">
        <f t="shared" si="52"/>
        <v>345268.5472666368</v>
      </c>
    </row>
    <row r="231" spans="1:10" hidden="1" outlineLevel="1" x14ac:dyDescent="0.2">
      <c r="A231" s="8" t="s">
        <v>0</v>
      </c>
      <c r="B231" s="17"/>
      <c r="C231" s="18" t="s">
        <v>45</v>
      </c>
      <c r="D231" s="19">
        <f>SUM(D232:D236)</f>
        <v>709773.55905484455</v>
      </c>
      <c r="E231" s="19">
        <f t="shared" ref="E231:J231" si="55">SUM(E232:E236)</f>
        <v>0</v>
      </c>
      <c r="F231" s="19">
        <f t="shared" si="55"/>
        <v>7485.425200898052</v>
      </c>
      <c r="G231" s="19">
        <f t="shared" si="55"/>
        <v>61877.36310256023</v>
      </c>
      <c r="H231" s="19">
        <f t="shared" si="55"/>
        <v>0</v>
      </c>
      <c r="I231" s="19">
        <f t="shared" si="55"/>
        <v>79794.17754599404</v>
      </c>
      <c r="J231" s="19">
        <f t="shared" si="55"/>
        <v>858930.52490429697</v>
      </c>
    </row>
    <row r="232" spans="1:10" hidden="1" outlineLevel="2" x14ac:dyDescent="0.2">
      <c r="A232" s="8"/>
      <c r="B232" s="7"/>
      <c r="C232" s="20" t="s">
        <v>2</v>
      </c>
      <c r="D232" s="6">
        <v>339727.88244631485</v>
      </c>
      <c r="E232" s="6"/>
      <c r="F232" s="21">
        <v>0</v>
      </c>
      <c r="G232" s="6">
        <v>0</v>
      </c>
      <c r="H232" s="6"/>
      <c r="I232" s="6"/>
      <c r="J232" s="6">
        <f t="shared" si="52"/>
        <v>339727.88244631485</v>
      </c>
    </row>
    <row r="233" spans="1:10" hidden="1" outlineLevel="2" x14ac:dyDescent="0.2">
      <c r="A233" s="8"/>
      <c r="B233" s="7"/>
      <c r="C233" s="20" t="s">
        <v>48</v>
      </c>
      <c r="D233" s="6">
        <v>132.83580836113333</v>
      </c>
      <c r="E233" s="6"/>
      <c r="F233" s="21">
        <v>0</v>
      </c>
      <c r="G233" s="6">
        <v>0</v>
      </c>
      <c r="H233" s="6"/>
      <c r="I233" s="6">
        <v>79794.17754599404</v>
      </c>
      <c r="J233" s="6">
        <f t="shared" si="52"/>
        <v>79927.013354355178</v>
      </c>
    </row>
    <row r="234" spans="1:10" hidden="1" outlineLevel="2" x14ac:dyDescent="0.2">
      <c r="A234" s="8"/>
      <c r="B234" s="7"/>
      <c r="C234" s="20" t="s">
        <v>20</v>
      </c>
      <c r="D234" s="6">
        <v>0.226837121214509</v>
      </c>
      <c r="E234" s="6"/>
      <c r="F234" s="21">
        <v>0</v>
      </c>
      <c r="G234" s="6">
        <v>0</v>
      </c>
      <c r="H234" s="6"/>
      <c r="I234" s="6"/>
      <c r="J234" s="6">
        <f t="shared" si="52"/>
        <v>0.226837121214509</v>
      </c>
    </row>
    <row r="235" spans="1:10" hidden="1" outlineLevel="2" x14ac:dyDescent="0.2">
      <c r="A235" s="8"/>
      <c r="B235" s="7"/>
      <c r="C235" s="20" t="s">
        <v>8</v>
      </c>
      <c r="D235" s="6">
        <v>351546.71142008161</v>
      </c>
      <c r="E235" s="6"/>
      <c r="F235" s="21">
        <v>0</v>
      </c>
      <c r="G235" s="6">
        <v>0</v>
      </c>
      <c r="H235" s="6"/>
      <c r="I235" s="6"/>
      <c r="J235" s="6">
        <f t="shared" si="52"/>
        <v>351546.71142008161</v>
      </c>
    </row>
    <row r="236" spans="1:10" hidden="1" outlineLevel="2" x14ac:dyDescent="0.2">
      <c r="A236" s="8"/>
      <c r="B236" s="7"/>
      <c r="C236" s="20" t="s">
        <v>3</v>
      </c>
      <c r="D236" s="6">
        <v>18365.902542965752</v>
      </c>
      <c r="E236" s="6"/>
      <c r="F236" s="21">
        <v>7485.425200898052</v>
      </c>
      <c r="G236" s="6">
        <v>61877.36310256023</v>
      </c>
      <c r="H236" s="6"/>
      <c r="I236" s="6"/>
      <c r="J236" s="6">
        <f t="shared" si="52"/>
        <v>87728.690846424026</v>
      </c>
    </row>
    <row r="237" spans="1:10" hidden="1" outlineLevel="1" collapsed="1" x14ac:dyDescent="0.2">
      <c r="A237" s="8" t="s">
        <v>0</v>
      </c>
      <c r="B237" s="17"/>
      <c r="C237" s="18" t="s">
        <v>22</v>
      </c>
      <c r="D237" s="19">
        <f>SUM(D238:D243)</f>
        <v>11581174.414629158</v>
      </c>
      <c r="E237" s="19">
        <f t="shared" ref="E237:J237" si="56">SUM(E238:E243)</f>
        <v>9007.6140000000014</v>
      </c>
      <c r="F237" s="19">
        <f t="shared" si="56"/>
        <v>18323.671663016645</v>
      </c>
      <c r="G237" s="19">
        <f t="shared" si="56"/>
        <v>15504.145852130821</v>
      </c>
      <c r="H237" s="19">
        <f t="shared" si="56"/>
        <v>0</v>
      </c>
      <c r="I237" s="19">
        <f t="shared" si="56"/>
        <v>211838.44713399018</v>
      </c>
      <c r="J237" s="19">
        <f t="shared" si="56"/>
        <v>11835848.293278296</v>
      </c>
    </row>
    <row r="238" spans="1:10" hidden="1" outlineLevel="1" x14ac:dyDescent="0.2">
      <c r="A238" s="8"/>
      <c r="B238" s="7"/>
      <c r="C238" s="20" t="s">
        <v>2</v>
      </c>
      <c r="D238" s="6">
        <v>8337242.4819648806</v>
      </c>
      <c r="E238" s="6">
        <v>9007.6140000000014</v>
      </c>
      <c r="F238" s="21">
        <v>0</v>
      </c>
      <c r="G238" s="6">
        <v>0</v>
      </c>
      <c r="H238" s="6"/>
      <c r="I238" s="6"/>
      <c r="J238" s="6">
        <f t="shared" si="52"/>
        <v>8346250.0959648807</v>
      </c>
    </row>
    <row r="239" spans="1:10" hidden="1" outlineLevel="1" x14ac:dyDescent="0.2">
      <c r="A239" s="8"/>
      <c r="B239" s="7"/>
      <c r="C239" s="20" t="s">
        <v>30</v>
      </c>
      <c r="D239" s="6">
        <v>116.0775</v>
      </c>
      <c r="E239" s="6"/>
      <c r="F239" s="21">
        <v>0</v>
      </c>
      <c r="G239" s="6">
        <v>0</v>
      </c>
      <c r="H239" s="6"/>
      <c r="I239" s="6"/>
      <c r="J239" s="6">
        <f t="shared" si="52"/>
        <v>116.0775</v>
      </c>
    </row>
    <row r="240" spans="1:10" hidden="1" outlineLevel="1" x14ac:dyDescent="0.2">
      <c r="A240" s="8"/>
      <c r="B240" s="7"/>
      <c r="C240" s="20" t="s">
        <v>48</v>
      </c>
      <c r="D240" s="6">
        <v>286381.68383064278</v>
      </c>
      <c r="E240" s="6"/>
      <c r="F240" s="21">
        <v>0</v>
      </c>
      <c r="G240" s="6">
        <v>0</v>
      </c>
      <c r="H240" s="6"/>
      <c r="I240" s="6">
        <v>211838.44713399018</v>
      </c>
      <c r="J240" s="6">
        <f t="shared" si="52"/>
        <v>498220.13096463296</v>
      </c>
    </row>
    <row r="241" spans="1:10" hidden="1" outlineLevel="1" x14ac:dyDescent="0.2">
      <c r="A241" s="8"/>
      <c r="B241" s="7"/>
      <c r="C241" s="20" t="s">
        <v>20</v>
      </c>
      <c r="D241" s="6">
        <v>855.72333000000003</v>
      </c>
      <c r="E241" s="6"/>
      <c r="F241" s="21">
        <v>0</v>
      </c>
      <c r="G241" s="6">
        <v>0</v>
      </c>
      <c r="H241" s="6"/>
      <c r="I241" s="6"/>
      <c r="J241" s="6">
        <f t="shared" si="52"/>
        <v>855.72333000000003</v>
      </c>
    </row>
    <row r="242" spans="1:10" hidden="1" outlineLevel="1" x14ac:dyDescent="0.2">
      <c r="A242" s="8"/>
      <c r="B242" s="7"/>
      <c r="C242" s="20" t="s">
        <v>8</v>
      </c>
      <c r="D242" s="6">
        <v>2406593.503979051</v>
      </c>
      <c r="E242" s="6"/>
      <c r="F242" s="21">
        <v>0</v>
      </c>
      <c r="G242" s="6">
        <v>0</v>
      </c>
      <c r="H242" s="6"/>
      <c r="I242" s="6"/>
      <c r="J242" s="6">
        <f t="shared" si="52"/>
        <v>2406593.503979051</v>
      </c>
    </row>
    <row r="243" spans="1:10" hidden="1" outlineLevel="1" x14ac:dyDescent="0.2">
      <c r="A243" s="8"/>
      <c r="B243" s="7"/>
      <c r="C243" s="20" t="s">
        <v>3</v>
      </c>
      <c r="D243" s="6">
        <v>549984.94402458274</v>
      </c>
      <c r="E243" s="6"/>
      <c r="F243" s="21">
        <v>18323.671663016645</v>
      </c>
      <c r="G243" s="6">
        <v>15504.145852130821</v>
      </c>
      <c r="H243" s="6"/>
      <c r="I243" s="6"/>
      <c r="J243" s="6">
        <f t="shared" si="52"/>
        <v>583812.76153973024</v>
      </c>
    </row>
    <row r="244" spans="1:10" collapsed="1" x14ac:dyDescent="0.2">
      <c r="A244" s="8" t="s">
        <v>56</v>
      </c>
      <c r="B244" s="33" t="s">
        <v>23</v>
      </c>
      <c r="C244" s="15"/>
      <c r="D244" s="16">
        <f>D245+D252+D257</f>
        <v>37980172.046426058</v>
      </c>
      <c r="E244" s="16">
        <f t="shared" ref="E244:J244" si="57">E245+E252+E257</f>
        <v>24675.441999999999</v>
      </c>
      <c r="F244" s="16">
        <f t="shared" si="57"/>
        <v>2287632.5799065689</v>
      </c>
      <c r="G244" s="16">
        <f t="shared" si="57"/>
        <v>193010.55284350959</v>
      </c>
      <c r="H244" s="16">
        <f t="shared" si="57"/>
        <v>0</v>
      </c>
      <c r="I244" s="16">
        <f t="shared" si="57"/>
        <v>1367788.7434862514</v>
      </c>
      <c r="J244" s="16">
        <f t="shared" si="57"/>
        <v>41853279.364662386</v>
      </c>
    </row>
    <row r="245" spans="1:10" hidden="1" outlineLevel="1" x14ac:dyDescent="0.2">
      <c r="A245" s="8" t="s">
        <v>0</v>
      </c>
      <c r="B245" s="17"/>
      <c r="C245" s="18" t="s">
        <v>31</v>
      </c>
      <c r="D245" s="19">
        <f>SUM(D246:D251)</f>
        <v>814682.98631807556</v>
      </c>
      <c r="E245" s="19">
        <f t="shared" ref="E245:J245" si="58">SUM(E246:E251)</f>
        <v>0</v>
      </c>
      <c r="F245" s="19">
        <f t="shared" si="58"/>
        <v>625977.32142686762</v>
      </c>
      <c r="G245" s="19">
        <f t="shared" si="58"/>
        <v>0</v>
      </c>
      <c r="H245" s="19">
        <f t="shared" si="58"/>
        <v>0</v>
      </c>
      <c r="I245" s="19">
        <f t="shared" si="58"/>
        <v>2773.4334067816626</v>
      </c>
      <c r="J245" s="19">
        <f t="shared" si="58"/>
        <v>1443433.7411517249</v>
      </c>
    </row>
    <row r="246" spans="1:10" hidden="1" outlineLevel="2" x14ac:dyDescent="0.2">
      <c r="A246" s="8"/>
      <c r="B246" s="7"/>
      <c r="C246" s="20" t="s">
        <v>2</v>
      </c>
      <c r="D246" s="6">
        <v>601805.5452778053</v>
      </c>
      <c r="E246" s="6"/>
      <c r="F246" s="21">
        <v>0</v>
      </c>
      <c r="G246" s="6">
        <v>0</v>
      </c>
      <c r="H246" s="6"/>
      <c r="I246" s="6"/>
      <c r="J246" s="6">
        <f t="shared" si="52"/>
        <v>601805.5452778053</v>
      </c>
    </row>
    <row r="247" spans="1:10" hidden="1" outlineLevel="2" x14ac:dyDescent="0.2">
      <c r="A247" s="8"/>
      <c r="B247" s="7"/>
      <c r="C247" s="20" t="s">
        <v>30</v>
      </c>
      <c r="D247" s="6">
        <v>816.14752312173084</v>
      </c>
      <c r="E247" s="6"/>
      <c r="F247" s="21">
        <v>0</v>
      </c>
      <c r="G247" s="6">
        <v>0</v>
      </c>
      <c r="H247" s="6"/>
      <c r="I247" s="6"/>
      <c r="J247" s="6">
        <f t="shared" si="52"/>
        <v>816.14752312173084</v>
      </c>
    </row>
    <row r="248" spans="1:10" hidden="1" outlineLevel="2" x14ac:dyDescent="0.2">
      <c r="A248" s="8"/>
      <c r="B248" s="7"/>
      <c r="C248" s="20" t="s">
        <v>48</v>
      </c>
      <c r="D248" s="6">
        <v>686.58057256301095</v>
      </c>
      <c r="E248" s="6"/>
      <c r="F248" s="21">
        <v>0</v>
      </c>
      <c r="G248" s="6">
        <v>0</v>
      </c>
      <c r="H248" s="6"/>
      <c r="I248" s="6">
        <v>2773.4334067816626</v>
      </c>
      <c r="J248" s="6">
        <f t="shared" si="52"/>
        <v>3460.0139793446733</v>
      </c>
    </row>
    <row r="249" spans="1:10" hidden="1" outlineLevel="2" x14ac:dyDescent="0.2">
      <c r="A249" s="8"/>
      <c r="B249" s="7"/>
      <c r="C249" s="20" t="s">
        <v>20</v>
      </c>
      <c r="D249" s="6">
        <v>352.97868769299987</v>
      </c>
      <c r="E249" s="6"/>
      <c r="F249" s="21">
        <v>0</v>
      </c>
      <c r="G249" s="6">
        <v>0</v>
      </c>
      <c r="H249" s="6"/>
      <c r="I249" s="6"/>
      <c r="J249" s="6">
        <f t="shared" si="52"/>
        <v>352.97868769299987</v>
      </c>
    </row>
    <row r="250" spans="1:10" hidden="1" outlineLevel="2" x14ac:dyDescent="0.2">
      <c r="A250" s="8"/>
      <c r="B250" s="7"/>
      <c r="C250" s="20" t="s">
        <v>8</v>
      </c>
      <c r="D250" s="6">
        <v>125096.2866476222</v>
      </c>
      <c r="E250" s="6"/>
      <c r="F250" s="21">
        <v>0</v>
      </c>
      <c r="G250" s="6">
        <v>0</v>
      </c>
      <c r="H250" s="6"/>
      <c r="I250" s="6"/>
      <c r="J250" s="6">
        <f t="shared" si="52"/>
        <v>125096.2866476222</v>
      </c>
    </row>
    <row r="251" spans="1:10" hidden="1" outlineLevel="2" x14ac:dyDescent="0.2">
      <c r="A251" s="8"/>
      <c r="B251" s="7"/>
      <c r="C251" s="20" t="s">
        <v>3</v>
      </c>
      <c r="D251" s="6">
        <v>85925.447609270297</v>
      </c>
      <c r="E251" s="6"/>
      <c r="F251" s="21">
        <v>625977.32142686762</v>
      </c>
      <c r="G251" s="6">
        <v>0</v>
      </c>
      <c r="H251" s="6"/>
      <c r="I251" s="6"/>
      <c r="J251" s="6">
        <f t="shared" si="52"/>
        <v>711902.76903613796</v>
      </c>
    </row>
    <row r="252" spans="1:10" hidden="1" outlineLevel="1" x14ac:dyDescent="0.2">
      <c r="A252" s="8" t="s">
        <v>0</v>
      </c>
      <c r="B252" s="17"/>
      <c r="C252" s="18" t="s">
        <v>45</v>
      </c>
      <c r="D252" s="19">
        <f>SUM(D253:D256)</f>
        <v>2175967.9400123553</v>
      </c>
      <c r="E252" s="19">
        <f t="shared" ref="E252:J252" si="59">SUM(E253:E256)</f>
        <v>0</v>
      </c>
      <c r="F252" s="19">
        <f t="shared" si="59"/>
        <v>285383.49508576351</v>
      </c>
      <c r="G252" s="19">
        <f t="shared" si="59"/>
        <v>153704.4141489504</v>
      </c>
      <c r="H252" s="19">
        <f t="shared" si="59"/>
        <v>0</v>
      </c>
      <c r="I252" s="19">
        <f t="shared" si="59"/>
        <v>310556.83412463957</v>
      </c>
      <c r="J252" s="19">
        <f t="shared" si="59"/>
        <v>2925612.6833717087</v>
      </c>
    </row>
    <row r="253" spans="1:10" hidden="1" outlineLevel="2" x14ac:dyDescent="0.2">
      <c r="A253" s="8"/>
      <c r="B253" s="7"/>
      <c r="C253" s="20" t="s">
        <v>2</v>
      </c>
      <c r="D253" s="6">
        <v>787898.51354464889</v>
      </c>
      <c r="E253" s="6"/>
      <c r="F253" s="21">
        <v>0</v>
      </c>
      <c r="G253" s="6">
        <v>0</v>
      </c>
      <c r="H253" s="6"/>
      <c r="I253" s="6"/>
      <c r="J253" s="6">
        <f t="shared" si="52"/>
        <v>787898.51354464889</v>
      </c>
    </row>
    <row r="254" spans="1:10" hidden="1" outlineLevel="2" x14ac:dyDescent="0.2">
      <c r="A254" s="8"/>
      <c r="B254" s="7"/>
      <c r="C254" s="20" t="s">
        <v>48</v>
      </c>
      <c r="D254" s="6">
        <v>383.52382358026125</v>
      </c>
      <c r="E254" s="6"/>
      <c r="F254" s="21">
        <v>0</v>
      </c>
      <c r="G254" s="6">
        <v>0</v>
      </c>
      <c r="H254" s="6"/>
      <c r="I254" s="6">
        <v>310556.83412463957</v>
      </c>
      <c r="J254" s="6">
        <f t="shared" si="52"/>
        <v>310940.35794821981</v>
      </c>
    </row>
    <row r="255" spans="1:10" hidden="1" outlineLevel="2" x14ac:dyDescent="0.2">
      <c r="A255" s="8"/>
      <c r="B255" s="7"/>
      <c r="C255" s="20" t="s">
        <v>8</v>
      </c>
      <c r="D255" s="6">
        <v>1174213.3692383843</v>
      </c>
      <c r="E255" s="6"/>
      <c r="F255" s="21">
        <v>0</v>
      </c>
      <c r="G255" s="6">
        <v>0</v>
      </c>
      <c r="H255" s="6"/>
      <c r="I255" s="6"/>
      <c r="J255" s="6">
        <f t="shared" si="52"/>
        <v>1174213.3692383843</v>
      </c>
    </row>
    <row r="256" spans="1:10" hidden="1" outlineLevel="2" x14ac:dyDescent="0.2">
      <c r="A256" s="8"/>
      <c r="B256" s="7"/>
      <c r="C256" s="20" t="s">
        <v>3</v>
      </c>
      <c r="D256" s="6">
        <v>213472.53340574179</v>
      </c>
      <c r="E256" s="6"/>
      <c r="F256" s="21">
        <v>285383.49508576351</v>
      </c>
      <c r="G256" s="6">
        <v>153704.4141489504</v>
      </c>
      <c r="H256" s="6"/>
      <c r="I256" s="6"/>
      <c r="J256" s="6">
        <f t="shared" si="52"/>
        <v>652560.44264045567</v>
      </c>
    </row>
    <row r="257" spans="1:10" hidden="1" outlineLevel="1" collapsed="1" x14ac:dyDescent="0.2">
      <c r="A257" s="8" t="s">
        <v>0</v>
      </c>
      <c r="B257" s="17"/>
      <c r="C257" s="18" t="s">
        <v>22</v>
      </c>
      <c r="D257" s="19">
        <f t="shared" ref="D257:J257" si="60">SUM(D258:D263)</f>
        <v>34989521.120095626</v>
      </c>
      <c r="E257" s="19">
        <f t="shared" si="60"/>
        <v>24675.441999999999</v>
      </c>
      <c r="F257" s="19">
        <f t="shared" si="60"/>
        <v>1376271.7633939378</v>
      </c>
      <c r="G257" s="19">
        <f t="shared" si="60"/>
        <v>39306.138694559195</v>
      </c>
      <c r="H257" s="19">
        <f t="shared" si="60"/>
        <v>0</v>
      </c>
      <c r="I257" s="19">
        <f t="shared" si="60"/>
        <v>1054458.4759548302</v>
      </c>
      <c r="J257" s="19">
        <f t="shared" si="60"/>
        <v>37484232.940138951</v>
      </c>
    </row>
    <row r="258" spans="1:10" hidden="1" outlineLevel="1" x14ac:dyDescent="0.2">
      <c r="A258" s="8"/>
      <c r="B258" s="7"/>
      <c r="C258" s="20" t="s">
        <v>2</v>
      </c>
      <c r="D258" s="6">
        <v>22977402.971204225</v>
      </c>
      <c r="E258" s="6">
        <v>24675.441999999999</v>
      </c>
      <c r="F258" s="21">
        <v>0</v>
      </c>
      <c r="G258" s="6">
        <v>0</v>
      </c>
      <c r="H258" s="6"/>
      <c r="I258" s="6"/>
      <c r="J258" s="6">
        <f t="shared" si="52"/>
        <v>23002078.413204227</v>
      </c>
    </row>
    <row r="259" spans="1:10" hidden="1" outlineLevel="1" x14ac:dyDescent="0.2">
      <c r="A259" s="8"/>
      <c r="B259" s="7"/>
      <c r="C259" s="20" t="s">
        <v>30</v>
      </c>
      <c r="D259" s="6">
        <v>317.98250000000007</v>
      </c>
      <c r="E259" s="6"/>
      <c r="F259" s="21">
        <v>0</v>
      </c>
      <c r="G259" s="6">
        <v>0</v>
      </c>
      <c r="H259" s="6"/>
      <c r="I259" s="6"/>
      <c r="J259" s="6">
        <f t="shared" si="52"/>
        <v>317.98250000000007</v>
      </c>
    </row>
    <row r="260" spans="1:10" hidden="1" outlineLevel="1" x14ac:dyDescent="0.2">
      <c r="A260" s="8"/>
      <c r="B260" s="7"/>
      <c r="C260" s="20" t="s">
        <v>48</v>
      </c>
      <c r="D260" s="6">
        <v>5675284.8501316616</v>
      </c>
      <c r="E260" s="6"/>
      <c r="F260" s="21">
        <v>0</v>
      </c>
      <c r="G260" s="6">
        <v>0</v>
      </c>
      <c r="H260" s="6"/>
      <c r="I260" s="6">
        <v>1054458.4759548302</v>
      </c>
      <c r="J260" s="6">
        <f t="shared" si="52"/>
        <v>6729743.3260864913</v>
      </c>
    </row>
    <row r="261" spans="1:10" hidden="1" outlineLevel="1" x14ac:dyDescent="0.2">
      <c r="A261" s="8"/>
      <c r="B261" s="7"/>
      <c r="C261" s="20" t="s">
        <v>20</v>
      </c>
      <c r="D261" s="6">
        <v>17202.626990000001</v>
      </c>
      <c r="E261" s="6"/>
      <c r="F261" s="21">
        <v>0</v>
      </c>
      <c r="G261" s="6">
        <v>0</v>
      </c>
      <c r="H261" s="6"/>
      <c r="I261" s="6"/>
      <c r="J261" s="6">
        <f t="shared" si="52"/>
        <v>17202.626990000001</v>
      </c>
    </row>
    <row r="262" spans="1:10" hidden="1" outlineLevel="1" x14ac:dyDescent="0.2">
      <c r="A262" s="8"/>
      <c r="B262" s="7"/>
      <c r="C262" s="20" t="s">
        <v>8</v>
      </c>
      <c r="D262" s="6">
        <v>4757675.2844581483</v>
      </c>
      <c r="E262" s="6"/>
      <c r="F262" s="21">
        <v>0</v>
      </c>
      <c r="G262" s="6">
        <v>0</v>
      </c>
      <c r="H262" s="6"/>
      <c r="I262" s="6"/>
      <c r="J262" s="6">
        <f t="shared" si="52"/>
        <v>4757675.2844581483</v>
      </c>
    </row>
    <row r="263" spans="1:10" hidden="1" outlineLevel="1" x14ac:dyDescent="0.2">
      <c r="A263" s="8"/>
      <c r="B263" s="7"/>
      <c r="C263" s="20" t="s">
        <v>3</v>
      </c>
      <c r="D263" s="6">
        <v>1561637.4048115904</v>
      </c>
      <c r="E263" s="6"/>
      <c r="F263" s="21">
        <v>1376271.7633939378</v>
      </c>
      <c r="G263" s="6">
        <v>39306.138694559195</v>
      </c>
      <c r="H263" s="6"/>
      <c r="I263" s="6"/>
      <c r="J263" s="6">
        <f t="shared" si="52"/>
        <v>2977215.3069000877</v>
      </c>
    </row>
    <row r="264" spans="1:10" collapsed="1" x14ac:dyDescent="0.2">
      <c r="A264" s="8" t="s">
        <v>56</v>
      </c>
      <c r="B264" s="33" t="s">
        <v>6</v>
      </c>
      <c r="C264" s="15"/>
      <c r="D264" s="16">
        <f>D265+D272+D278+D284</f>
        <v>15080328.448375937</v>
      </c>
      <c r="E264" s="16">
        <f t="shared" ref="E264:J264" si="61">E265+E272+E278+E284</f>
        <v>18697.828969642029</v>
      </c>
      <c r="F264" s="16">
        <f t="shared" si="61"/>
        <v>607475.15879040386</v>
      </c>
      <c r="G264" s="16">
        <f t="shared" si="61"/>
        <v>110462.32490954091</v>
      </c>
      <c r="H264" s="16">
        <f t="shared" si="61"/>
        <v>0</v>
      </c>
      <c r="I264" s="16">
        <f t="shared" si="61"/>
        <v>426577.60329670348</v>
      </c>
      <c r="J264" s="16">
        <f t="shared" si="61"/>
        <v>16243541.364342226</v>
      </c>
    </row>
    <row r="265" spans="1:10" hidden="1" outlineLevel="1" x14ac:dyDescent="0.2">
      <c r="A265" s="8" t="s">
        <v>0</v>
      </c>
      <c r="B265" s="17"/>
      <c r="C265" s="18" t="s">
        <v>31</v>
      </c>
      <c r="D265" s="19">
        <f>SUM(D266:D271)</f>
        <v>1579264.8817372641</v>
      </c>
      <c r="E265" s="19">
        <f t="shared" ref="E265:J265" si="62">SUM(E266:E271)</f>
        <v>0</v>
      </c>
      <c r="F265" s="19">
        <f t="shared" si="62"/>
        <v>507290.18030340638</v>
      </c>
      <c r="G265" s="19">
        <f t="shared" si="62"/>
        <v>0</v>
      </c>
      <c r="H265" s="19">
        <f t="shared" si="62"/>
        <v>0</v>
      </c>
      <c r="I265" s="19">
        <f t="shared" si="62"/>
        <v>1640.2189640634415</v>
      </c>
      <c r="J265" s="19">
        <f t="shared" si="62"/>
        <v>2088195.2810047341</v>
      </c>
    </row>
    <row r="266" spans="1:10" hidden="1" outlineLevel="2" x14ac:dyDescent="0.2">
      <c r="A266" s="8"/>
      <c r="B266" s="7"/>
      <c r="C266" s="20" t="s">
        <v>2</v>
      </c>
      <c r="D266" s="6">
        <v>641531.45798730617</v>
      </c>
      <c r="E266" s="6"/>
      <c r="F266" s="21">
        <v>0</v>
      </c>
      <c r="G266" s="6">
        <v>0</v>
      </c>
      <c r="H266" s="6"/>
      <c r="I266" s="6"/>
      <c r="J266" s="6">
        <f t="shared" si="52"/>
        <v>641531.45798730617</v>
      </c>
    </row>
    <row r="267" spans="1:10" hidden="1" outlineLevel="2" x14ac:dyDescent="0.2">
      <c r="A267" s="8"/>
      <c r="B267" s="7"/>
      <c r="C267" s="20" t="s">
        <v>30</v>
      </c>
      <c r="D267" s="6">
        <v>340.99322196762563</v>
      </c>
      <c r="E267" s="6"/>
      <c r="F267" s="21">
        <v>0</v>
      </c>
      <c r="G267" s="6">
        <v>0</v>
      </c>
      <c r="H267" s="6"/>
      <c r="I267" s="6"/>
      <c r="J267" s="6">
        <f t="shared" si="52"/>
        <v>340.99322196762563</v>
      </c>
    </row>
    <row r="268" spans="1:10" hidden="1" outlineLevel="2" x14ac:dyDescent="0.2">
      <c r="A268" s="8"/>
      <c r="B268" s="7"/>
      <c r="C268" s="20" t="s">
        <v>48</v>
      </c>
      <c r="D268" s="6">
        <v>406.04633971151424</v>
      </c>
      <c r="E268" s="6"/>
      <c r="F268" s="21">
        <v>0</v>
      </c>
      <c r="G268" s="6">
        <v>0</v>
      </c>
      <c r="H268" s="6"/>
      <c r="I268" s="6">
        <v>1640.2189640634415</v>
      </c>
      <c r="J268" s="6">
        <f t="shared" si="52"/>
        <v>2046.2653037749558</v>
      </c>
    </row>
    <row r="269" spans="1:10" hidden="1" outlineLevel="2" x14ac:dyDescent="0.2">
      <c r="A269" s="8"/>
      <c r="B269" s="7"/>
      <c r="C269" s="20" t="s">
        <v>20</v>
      </c>
      <c r="D269" s="6">
        <v>776749.99979999999</v>
      </c>
      <c r="E269" s="6"/>
      <c r="F269" s="21">
        <v>0</v>
      </c>
      <c r="G269" s="6">
        <v>0</v>
      </c>
      <c r="H269" s="6"/>
      <c r="I269" s="6"/>
      <c r="J269" s="6">
        <f t="shared" si="52"/>
        <v>776749.99979999999</v>
      </c>
    </row>
    <row r="270" spans="1:10" hidden="1" outlineLevel="2" x14ac:dyDescent="0.2">
      <c r="A270" s="8"/>
      <c r="B270" s="7"/>
      <c r="C270" s="20" t="s">
        <v>8</v>
      </c>
      <c r="D270" s="6">
        <v>108205.3076461881</v>
      </c>
      <c r="E270" s="6"/>
      <c r="F270" s="21">
        <v>0</v>
      </c>
      <c r="G270" s="6">
        <v>0</v>
      </c>
      <c r="H270" s="6"/>
      <c r="I270" s="6"/>
      <c r="J270" s="6">
        <f t="shared" si="52"/>
        <v>108205.3076461881</v>
      </c>
    </row>
    <row r="271" spans="1:10" hidden="1" outlineLevel="2" x14ac:dyDescent="0.2">
      <c r="A271" s="8"/>
      <c r="B271" s="7"/>
      <c r="C271" s="20" t="s">
        <v>3</v>
      </c>
      <c r="D271" s="6">
        <v>52031.076742090852</v>
      </c>
      <c r="E271" s="6"/>
      <c r="F271" s="21">
        <v>507290.18030340638</v>
      </c>
      <c r="G271" s="6">
        <v>0</v>
      </c>
      <c r="H271" s="6"/>
      <c r="I271" s="6"/>
      <c r="J271" s="6">
        <f t="shared" si="52"/>
        <v>559321.25704549719</v>
      </c>
    </row>
    <row r="272" spans="1:10" hidden="1" outlineLevel="1" x14ac:dyDescent="0.2">
      <c r="A272" s="8" t="s">
        <v>0</v>
      </c>
      <c r="B272" s="17"/>
      <c r="C272" s="18" t="s">
        <v>15</v>
      </c>
      <c r="D272" s="19">
        <f>SUM(D273:D277)</f>
        <v>10402937.569561837</v>
      </c>
      <c r="E272" s="19">
        <f t="shared" ref="E272:J272" si="63">SUM(E273:E277)</f>
        <v>18697.828969642029</v>
      </c>
      <c r="F272" s="19">
        <f t="shared" si="63"/>
        <v>86274.052609522259</v>
      </c>
      <c r="G272" s="19">
        <f t="shared" si="63"/>
        <v>17878.290423118426</v>
      </c>
      <c r="H272" s="19">
        <f t="shared" si="63"/>
        <v>0</v>
      </c>
      <c r="I272" s="19">
        <f t="shared" si="63"/>
        <v>269774.19025668432</v>
      </c>
      <c r="J272" s="19">
        <f t="shared" si="63"/>
        <v>10795561.931820802</v>
      </c>
    </row>
    <row r="273" spans="1:10" hidden="1" outlineLevel="2" x14ac:dyDescent="0.2">
      <c r="A273" s="8"/>
      <c r="B273" s="7"/>
      <c r="C273" s="20" t="s">
        <v>2</v>
      </c>
      <c r="D273" s="6">
        <v>4064658.6245219493</v>
      </c>
      <c r="E273" s="6">
        <v>18697.828969642029</v>
      </c>
      <c r="F273" s="21">
        <v>0</v>
      </c>
      <c r="G273" s="6">
        <v>0</v>
      </c>
      <c r="H273" s="6"/>
      <c r="I273" s="6"/>
      <c r="J273" s="6">
        <f t="shared" si="52"/>
        <v>4083356.4534915914</v>
      </c>
    </row>
    <row r="274" spans="1:10" hidden="1" outlineLevel="2" x14ac:dyDescent="0.2">
      <c r="A274" s="8"/>
      <c r="B274" s="7"/>
      <c r="C274" s="20" t="s">
        <v>48</v>
      </c>
      <c r="D274" s="6">
        <v>856.6179642811901</v>
      </c>
      <c r="E274" s="6"/>
      <c r="F274" s="21">
        <v>0</v>
      </c>
      <c r="G274" s="6">
        <v>0</v>
      </c>
      <c r="H274" s="6"/>
      <c r="I274" s="6">
        <v>269774.19025668432</v>
      </c>
      <c r="J274" s="6">
        <f t="shared" si="52"/>
        <v>270630.8082209655</v>
      </c>
    </row>
    <row r="275" spans="1:10" hidden="1" outlineLevel="2" x14ac:dyDescent="0.2">
      <c r="A275" s="8"/>
      <c r="B275" s="7"/>
      <c r="C275" s="20" t="s">
        <v>20</v>
      </c>
      <c r="D275" s="6">
        <v>2009961.7890814103</v>
      </c>
      <c r="E275" s="6"/>
      <c r="F275" s="21">
        <v>0</v>
      </c>
      <c r="G275" s="6">
        <v>0</v>
      </c>
      <c r="H275" s="6"/>
      <c r="I275" s="6"/>
      <c r="J275" s="6">
        <f t="shared" si="52"/>
        <v>2009961.7890814103</v>
      </c>
    </row>
    <row r="276" spans="1:10" hidden="1" outlineLevel="2" x14ac:dyDescent="0.2">
      <c r="A276" s="8"/>
      <c r="B276" s="7"/>
      <c r="C276" s="20" t="s">
        <v>8</v>
      </c>
      <c r="D276" s="6">
        <v>3420768.9805220207</v>
      </c>
      <c r="E276" s="6"/>
      <c r="F276" s="21">
        <v>0</v>
      </c>
      <c r="G276" s="6">
        <v>0</v>
      </c>
      <c r="H276" s="6"/>
      <c r="I276" s="6"/>
      <c r="J276" s="6">
        <f t="shared" si="52"/>
        <v>3420768.9805220207</v>
      </c>
    </row>
    <row r="277" spans="1:10" hidden="1" outlineLevel="2" x14ac:dyDescent="0.2">
      <c r="A277" s="8"/>
      <c r="B277" s="7"/>
      <c r="C277" s="20" t="s">
        <v>3</v>
      </c>
      <c r="D277" s="6">
        <v>906691.55747217464</v>
      </c>
      <c r="E277" s="6"/>
      <c r="F277" s="21">
        <v>86274.052609522259</v>
      </c>
      <c r="G277" s="6">
        <v>17878.290423118426</v>
      </c>
      <c r="H277" s="6"/>
      <c r="I277" s="6"/>
      <c r="J277" s="6">
        <f t="shared" si="52"/>
        <v>1010843.9005048153</v>
      </c>
    </row>
    <row r="278" spans="1:10" hidden="1" outlineLevel="1" x14ac:dyDescent="0.2">
      <c r="A278" s="8" t="s">
        <v>0</v>
      </c>
      <c r="B278" s="17"/>
      <c r="C278" s="18" t="s">
        <v>45</v>
      </c>
      <c r="D278" s="19">
        <f>SUM(D279:D283)</f>
        <v>2521681.4417866976</v>
      </c>
      <c r="E278" s="19">
        <f t="shared" ref="E278:J278" si="64">SUM(E279:E283)</f>
        <v>0</v>
      </c>
      <c r="F278" s="19">
        <f t="shared" si="64"/>
        <v>13844.257642463239</v>
      </c>
      <c r="G278" s="19">
        <f t="shared" si="64"/>
        <v>81631.430328022485</v>
      </c>
      <c r="H278" s="19">
        <f t="shared" si="64"/>
        <v>0</v>
      </c>
      <c r="I278" s="19">
        <f t="shared" si="64"/>
        <v>155035.19407595572</v>
      </c>
      <c r="J278" s="19">
        <f t="shared" si="64"/>
        <v>2772192.3238331391</v>
      </c>
    </row>
    <row r="279" spans="1:10" hidden="1" outlineLevel="2" x14ac:dyDescent="0.2">
      <c r="A279" s="8"/>
      <c r="B279" s="7"/>
      <c r="C279" s="20" t="s">
        <v>2</v>
      </c>
      <c r="D279" s="6">
        <v>349117.79467526352</v>
      </c>
      <c r="E279" s="6"/>
      <c r="F279" s="21">
        <v>0</v>
      </c>
      <c r="G279" s="6">
        <v>0</v>
      </c>
      <c r="H279" s="6"/>
      <c r="I279" s="6"/>
      <c r="J279" s="6">
        <f t="shared" si="52"/>
        <v>349117.79467526352</v>
      </c>
    </row>
    <row r="280" spans="1:10" hidden="1" outlineLevel="2" x14ac:dyDescent="0.2">
      <c r="A280" s="8"/>
      <c r="B280" s="7"/>
      <c r="C280" s="20" t="s">
        <v>48</v>
      </c>
      <c r="D280" s="6">
        <v>103.6639538922302</v>
      </c>
      <c r="E280" s="6"/>
      <c r="F280" s="21">
        <v>0</v>
      </c>
      <c r="G280" s="6">
        <v>0</v>
      </c>
      <c r="H280" s="6"/>
      <c r="I280" s="6">
        <v>155035.19407595572</v>
      </c>
      <c r="J280" s="6">
        <f t="shared" si="52"/>
        <v>155138.85802984794</v>
      </c>
    </row>
    <row r="281" spans="1:10" hidden="1" outlineLevel="2" x14ac:dyDescent="0.2">
      <c r="A281" s="8"/>
      <c r="B281" s="7"/>
      <c r="C281" s="20" t="s">
        <v>20</v>
      </c>
      <c r="D281" s="6">
        <v>1.577058080824681</v>
      </c>
      <c r="E281" s="6"/>
      <c r="F281" s="21">
        <v>0</v>
      </c>
      <c r="G281" s="6">
        <v>0</v>
      </c>
      <c r="H281" s="6"/>
      <c r="I281" s="6"/>
      <c r="J281" s="6">
        <f t="shared" si="52"/>
        <v>1.577058080824681</v>
      </c>
    </row>
    <row r="282" spans="1:10" hidden="1" outlineLevel="2" x14ac:dyDescent="0.2">
      <c r="A282" s="8"/>
      <c r="B282" s="7"/>
      <c r="C282" s="20" t="s">
        <v>8</v>
      </c>
      <c r="D282" s="6">
        <v>291827.61164881929</v>
      </c>
      <c r="E282" s="6"/>
      <c r="F282" s="21">
        <v>0</v>
      </c>
      <c r="G282" s="6">
        <v>0</v>
      </c>
      <c r="H282" s="6"/>
      <c r="I282" s="6"/>
      <c r="J282" s="6">
        <f t="shared" si="52"/>
        <v>291827.61164881929</v>
      </c>
    </row>
    <row r="283" spans="1:10" hidden="1" outlineLevel="2" x14ac:dyDescent="0.2">
      <c r="A283" s="8"/>
      <c r="B283" s="7"/>
      <c r="C283" s="20" t="s">
        <v>3</v>
      </c>
      <c r="D283" s="6">
        <v>1880630.7944506418</v>
      </c>
      <c r="E283" s="6"/>
      <c r="F283" s="21">
        <v>13844.257642463239</v>
      </c>
      <c r="G283" s="6">
        <v>81631.430328022485</v>
      </c>
      <c r="H283" s="6"/>
      <c r="I283" s="6"/>
      <c r="J283" s="6">
        <f t="shared" si="52"/>
        <v>1976106.4824211276</v>
      </c>
    </row>
    <row r="284" spans="1:10" hidden="1" outlineLevel="1" collapsed="1" x14ac:dyDescent="0.2">
      <c r="A284" s="8" t="s">
        <v>0</v>
      </c>
      <c r="B284" s="17"/>
      <c r="C284" s="18" t="s">
        <v>1</v>
      </c>
      <c r="D284" s="19">
        <f>SUM(D285:D288)</f>
        <v>576444.55529013812</v>
      </c>
      <c r="E284" s="19">
        <f t="shared" ref="E284:J284" si="65">SUM(E285:E288)</f>
        <v>0</v>
      </c>
      <c r="F284" s="19">
        <f t="shared" si="65"/>
        <v>66.668235011999997</v>
      </c>
      <c r="G284" s="19">
        <f t="shared" si="65"/>
        <v>10952.6041584</v>
      </c>
      <c r="H284" s="19">
        <f t="shared" si="65"/>
        <v>0</v>
      </c>
      <c r="I284" s="19">
        <f t="shared" si="65"/>
        <v>128</v>
      </c>
      <c r="J284" s="19">
        <f t="shared" si="65"/>
        <v>587591.82768355007</v>
      </c>
    </row>
    <row r="285" spans="1:10" hidden="1" outlineLevel="1" x14ac:dyDescent="0.2">
      <c r="A285" s="8"/>
      <c r="B285" s="7"/>
      <c r="C285" s="20" t="s">
        <v>2</v>
      </c>
      <c r="D285" s="6">
        <v>376126.68522647204</v>
      </c>
      <c r="E285" s="6"/>
      <c r="F285" s="21">
        <v>0</v>
      </c>
      <c r="G285" s="6">
        <v>0</v>
      </c>
      <c r="H285" s="6"/>
      <c r="I285" s="6"/>
      <c r="J285" s="6">
        <f t="shared" ref="J285:J344" si="66">SUM(D285:I285)</f>
        <v>376126.68522647204</v>
      </c>
    </row>
    <row r="286" spans="1:10" hidden="1" outlineLevel="1" x14ac:dyDescent="0.2">
      <c r="A286" s="8"/>
      <c r="B286" s="7"/>
      <c r="C286" s="20" t="s">
        <v>48</v>
      </c>
      <c r="D286" s="6">
        <v>1.9383999999999999</v>
      </c>
      <c r="E286" s="6"/>
      <c r="F286" s="21">
        <v>0</v>
      </c>
      <c r="G286" s="6">
        <v>0</v>
      </c>
      <c r="H286" s="6"/>
      <c r="I286" s="6">
        <v>128</v>
      </c>
      <c r="J286" s="6">
        <f t="shared" si="66"/>
        <v>129.9384</v>
      </c>
    </row>
    <row r="287" spans="1:10" hidden="1" outlineLevel="1" x14ac:dyDescent="0.2">
      <c r="A287" s="8"/>
      <c r="B287" s="7"/>
      <c r="C287" s="20" t="s">
        <v>8</v>
      </c>
      <c r="D287" s="6">
        <v>193081.07952964201</v>
      </c>
      <c r="E287" s="6"/>
      <c r="F287" s="21">
        <v>0</v>
      </c>
      <c r="G287" s="6">
        <v>0</v>
      </c>
      <c r="H287" s="6"/>
      <c r="I287" s="6"/>
      <c r="J287" s="6">
        <f t="shared" si="66"/>
        <v>193081.07952964201</v>
      </c>
    </row>
    <row r="288" spans="1:10" hidden="1" outlineLevel="1" x14ac:dyDescent="0.2">
      <c r="A288" s="8"/>
      <c r="B288" s="7"/>
      <c r="C288" s="20" t="s">
        <v>3</v>
      </c>
      <c r="D288" s="6">
        <v>7234.8521340240004</v>
      </c>
      <c r="E288" s="6"/>
      <c r="F288" s="21">
        <v>66.668235011999997</v>
      </c>
      <c r="G288" s="6">
        <v>10952.6041584</v>
      </c>
      <c r="H288" s="6"/>
      <c r="I288" s="6"/>
      <c r="J288" s="6">
        <f t="shared" si="66"/>
        <v>18254.124527436001</v>
      </c>
    </row>
    <row r="289" spans="1:10" collapsed="1" x14ac:dyDescent="0.2">
      <c r="A289" s="8" t="s">
        <v>56</v>
      </c>
      <c r="B289" s="33" t="s">
        <v>29</v>
      </c>
      <c r="C289" s="15"/>
      <c r="D289" s="16">
        <v>47145581.026537903</v>
      </c>
      <c r="E289" s="16">
        <v>31936.086000000003</v>
      </c>
      <c r="F289" s="16">
        <v>6026911.8517770823</v>
      </c>
      <c r="G289" s="16">
        <v>996321.66070162097</v>
      </c>
      <c r="H289" s="16"/>
      <c r="I289" s="16">
        <v>8475072.3845473621</v>
      </c>
      <c r="J289" s="16">
        <f t="shared" si="66"/>
        <v>62675823.009563968</v>
      </c>
    </row>
    <row r="290" spans="1:10" hidden="1" outlineLevel="1" x14ac:dyDescent="0.2">
      <c r="A290" s="8"/>
      <c r="B290" s="17"/>
      <c r="C290" s="18" t="s">
        <v>31</v>
      </c>
      <c r="D290" s="19">
        <f>SUM(D291:D296)</f>
        <v>1796536.7575737217</v>
      </c>
      <c r="E290" s="19">
        <f t="shared" ref="E290:J290" si="67">SUM(E291:E296)</f>
        <v>0</v>
      </c>
      <c r="F290" s="19">
        <f t="shared" si="67"/>
        <v>354599.66882756416</v>
      </c>
      <c r="G290" s="19">
        <f t="shared" si="67"/>
        <v>0</v>
      </c>
      <c r="H290" s="19">
        <f t="shared" si="67"/>
        <v>0</v>
      </c>
      <c r="I290" s="19">
        <f t="shared" si="67"/>
        <v>2554.8965935619926</v>
      </c>
      <c r="J290" s="19">
        <f t="shared" si="67"/>
        <v>2153691.3229948478</v>
      </c>
    </row>
    <row r="291" spans="1:10" hidden="1" outlineLevel="2" x14ac:dyDescent="0.2">
      <c r="A291" s="8"/>
      <c r="B291" s="7"/>
      <c r="C291" s="20" t="s">
        <v>2</v>
      </c>
      <c r="D291" s="6">
        <v>542920.93393260846</v>
      </c>
      <c r="E291" s="6"/>
      <c r="F291" s="21">
        <v>0</v>
      </c>
      <c r="G291" s="6">
        <v>0</v>
      </c>
      <c r="H291" s="6"/>
      <c r="I291" s="6"/>
      <c r="J291" s="6">
        <f t="shared" si="66"/>
        <v>542920.93393260846</v>
      </c>
    </row>
    <row r="292" spans="1:10" hidden="1" outlineLevel="2" x14ac:dyDescent="0.2">
      <c r="A292" s="8"/>
      <c r="B292" s="7"/>
      <c r="C292" s="20" t="s">
        <v>30</v>
      </c>
      <c r="D292" s="6">
        <v>1056.2954652282451</v>
      </c>
      <c r="E292" s="6"/>
      <c r="F292" s="21">
        <v>0</v>
      </c>
      <c r="G292" s="6">
        <v>0</v>
      </c>
      <c r="H292" s="6"/>
      <c r="I292" s="6"/>
      <c r="J292" s="6">
        <f t="shared" si="66"/>
        <v>1056.2954652282451</v>
      </c>
    </row>
    <row r="293" spans="1:10" hidden="1" outlineLevel="2" x14ac:dyDescent="0.2">
      <c r="A293" s="8"/>
      <c r="B293" s="7"/>
      <c r="C293" s="20" t="s">
        <v>48</v>
      </c>
      <c r="D293" s="6">
        <v>632.48043539708544</v>
      </c>
      <c r="E293" s="6"/>
      <c r="F293" s="21">
        <v>0</v>
      </c>
      <c r="G293" s="6">
        <v>0</v>
      </c>
      <c r="H293" s="6"/>
      <c r="I293" s="6">
        <v>2554.8965935619926</v>
      </c>
      <c r="J293" s="6">
        <f t="shared" si="66"/>
        <v>3187.377028959078</v>
      </c>
    </row>
    <row r="294" spans="1:10" hidden="1" outlineLevel="2" x14ac:dyDescent="0.2">
      <c r="A294" s="8"/>
      <c r="B294" s="7"/>
      <c r="C294" s="20" t="s">
        <v>20</v>
      </c>
      <c r="D294" s="6">
        <v>1055399.552388462</v>
      </c>
      <c r="E294" s="6"/>
      <c r="F294" s="21">
        <v>0</v>
      </c>
      <c r="G294" s="6">
        <v>0</v>
      </c>
      <c r="H294" s="6"/>
      <c r="I294" s="6"/>
      <c r="J294" s="6">
        <f t="shared" si="66"/>
        <v>1055399.552388462</v>
      </c>
    </row>
    <row r="295" spans="1:10" hidden="1" outlineLevel="2" x14ac:dyDescent="0.2">
      <c r="A295" s="8"/>
      <c r="B295" s="7"/>
      <c r="C295" s="20" t="s">
        <v>8</v>
      </c>
      <c r="D295" s="6">
        <v>117166.25973661916</v>
      </c>
      <c r="E295" s="6"/>
      <c r="F295" s="21">
        <v>0</v>
      </c>
      <c r="G295" s="6">
        <v>0</v>
      </c>
      <c r="H295" s="6"/>
      <c r="I295" s="6"/>
      <c r="J295" s="6">
        <f t="shared" si="66"/>
        <v>117166.25973661916</v>
      </c>
    </row>
    <row r="296" spans="1:10" hidden="1" outlineLevel="2" x14ac:dyDescent="0.2">
      <c r="A296" s="8"/>
      <c r="B296" s="7"/>
      <c r="C296" s="20" t="s">
        <v>3</v>
      </c>
      <c r="D296" s="6">
        <v>79361.23561540668</v>
      </c>
      <c r="E296" s="6"/>
      <c r="F296" s="21">
        <v>354599.66882756416</v>
      </c>
      <c r="G296" s="6">
        <v>0</v>
      </c>
      <c r="H296" s="6"/>
      <c r="I296" s="6"/>
      <c r="J296" s="6">
        <f t="shared" si="66"/>
        <v>433960.90444297087</v>
      </c>
    </row>
    <row r="297" spans="1:10" hidden="1" outlineLevel="1" x14ac:dyDescent="0.2">
      <c r="A297" s="8"/>
      <c r="B297" s="17"/>
      <c r="C297" s="18" t="s">
        <v>45</v>
      </c>
      <c r="D297" s="19">
        <f>SUM(D298:D302)</f>
        <v>4674214.9547108207</v>
      </c>
      <c r="E297" s="19">
        <f t="shared" ref="E297:J297" si="68">SUM(E298:E302)</f>
        <v>0</v>
      </c>
      <c r="F297" s="19">
        <f t="shared" si="68"/>
        <v>191405.7235146332</v>
      </c>
      <c r="G297" s="19">
        <f t="shared" si="68"/>
        <v>205668.90195417657</v>
      </c>
      <c r="H297" s="19">
        <f t="shared" si="68"/>
        <v>0</v>
      </c>
      <c r="I297" s="19">
        <f t="shared" si="68"/>
        <v>1231949.6426484247</v>
      </c>
      <c r="J297" s="19">
        <f t="shared" si="68"/>
        <v>6303239.2228280548</v>
      </c>
    </row>
    <row r="298" spans="1:10" hidden="1" outlineLevel="2" x14ac:dyDescent="0.2">
      <c r="A298" s="8"/>
      <c r="B298" s="7"/>
      <c r="C298" s="20" t="s">
        <v>2</v>
      </c>
      <c r="D298" s="6">
        <v>2686324.8666615076</v>
      </c>
      <c r="E298" s="6"/>
      <c r="F298" s="21">
        <v>0</v>
      </c>
      <c r="G298" s="6">
        <v>0</v>
      </c>
      <c r="H298" s="6"/>
      <c r="I298" s="6"/>
      <c r="J298" s="6">
        <f t="shared" si="66"/>
        <v>2686324.8666615076</v>
      </c>
    </row>
    <row r="299" spans="1:10" hidden="1" outlineLevel="2" x14ac:dyDescent="0.2">
      <c r="A299" s="8"/>
      <c r="B299" s="7"/>
      <c r="C299" s="20" t="s">
        <v>48</v>
      </c>
      <c r="D299" s="6">
        <v>624.37143165656471</v>
      </c>
      <c r="E299" s="6"/>
      <c r="F299" s="21">
        <v>0</v>
      </c>
      <c r="G299" s="6">
        <v>0</v>
      </c>
      <c r="H299" s="6"/>
      <c r="I299" s="6">
        <v>1231949.6426484247</v>
      </c>
      <c r="J299" s="6">
        <f t="shared" si="66"/>
        <v>1232574.0140800814</v>
      </c>
    </row>
    <row r="300" spans="1:10" hidden="1" outlineLevel="2" x14ac:dyDescent="0.2">
      <c r="A300" s="8"/>
      <c r="B300" s="7"/>
      <c r="C300" s="20" t="s">
        <v>20</v>
      </c>
      <c r="D300" s="6">
        <v>0.27220454545741068</v>
      </c>
      <c r="E300" s="6"/>
      <c r="F300" s="21">
        <v>0</v>
      </c>
      <c r="G300" s="6">
        <v>0</v>
      </c>
      <c r="H300" s="6"/>
      <c r="I300" s="6"/>
      <c r="J300" s="6">
        <f t="shared" si="66"/>
        <v>0.27220454545741068</v>
      </c>
    </row>
    <row r="301" spans="1:10" hidden="1" outlineLevel="2" x14ac:dyDescent="0.2">
      <c r="A301" s="8"/>
      <c r="B301" s="7"/>
      <c r="C301" s="20" t="s">
        <v>8</v>
      </c>
      <c r="D301" s="6">
        <v>1835889.2722559124</v>
      </c>
      <c r="E301" s="6"/>
      <c r="F301" s="21">
        <v>0</v>
      </c>
      <c r="G301" s="6">
        <v>0</v>
      </c>
      <c r="H301" s="6"/>
      <c r="I301" s="6"/>
      <c r="J301" s="6">
        <f t="shared" si="66"/>
        <v>1835889.2722559124</v>
      </c>
    </row>
    <row r="302" spans="1:10" hidden="1" outlineLevel="2" x14ac:dyDescent="0.2">
      <c r="A302" s="8"/>
      <c r="B302" s="7"/>
      <c r="C302" s="20" t="s">
        <v>3</v>
      </c>
      <c r="D302" s="6">
        <v>151376.17215719863</v>
      </c>
      <c r="E302" s="6"/>
      <c r="F302" s="21">
        <v>191405.7235146332</v>
      </c>
      <c r="G302" s="6">
        <v>205668.90195417657</v>
      </c>
      <c r="H302" s="6"/>
      <c r="I302" s="6"/>
      <c r="J302" s="6">
        <f t="shared" si="66"/>
        <v>548450.7976260084</v>
      </c>
    </row>
    <row r="303" spans="1:10" hidden="1" outlineLevel="1" collapsed="1" x14ac:dyDescent="0.2">
      <c r="A303" s="8"/>
      <c r="B303" s="17"/>
      <c r="C303" s="18" t="s">
        <v>22</v>
      </c>
      <c r="D303" s="19">
        <f>SUM(D304:D310)</f>
        <v>72617063.001682371</v>
      </c>
      <c r="E303" s="19">
        <f t="shared" ref="E303:J303" si="69">SUM(E304:E310)</f>
        <v>4648442.7438999973</v>
      </c>
      <c r="F303" s="19">
        <f t="shared" si="69"/>
        <v>8781939.6776390355</v>
      </c>
      <c r="G303" s="19">
        <f t="shared" si="69"/>
        <v>1704308.7371661882</v>
      </c>
      <c r="H303" s="19">
        <f t="shared" si="69"/>
        <v>0</v>
      </c>
      <c r="I303" s="19">
        <f t="shared" si="69"/>
        <v>9846237.5516183153</v>
      </c>
      <c r="J303" s="19">
        <f t="shared" si="69"/>
        <v>97597991.712005883</v>
      </c>
    </row>
    <row r="304" spans="1:10" hidden="1" outlineLevel="1" x14ac:dyDescent="0.2">
      <c r="A304" s="8"/>
      <c r="B304" s="7"/>
      <c r="C304" s="20" t="s">
        <v>2</v>
      </c>
      <c r="D304" s="6">
        <v>28852974.81630237</v>
      </c>
      <c r="E304" s="6">
        <v>31936.086000000003</v>
      </c>
      <c r="F304" s="21">
        <v>0</v>
      </c>
      <c r="G304" s="6">
        <v>0</v>
      </c>
      <c r="H304" s="6"/>
      <c r="I304" s="6"/>
      <c r="J304" s="6">
        <f t="shared" si="66"/>
        <v>28884910.902302369</v>
      </c>
    </row>
    <row r="305" spans="1:10" hidden="1" outlineLevel="1" x14ac:dyDescent="0.2">
      <c r="A305" s="8"/>
      <c r="B305" s="7"/>
      <c r="C305" s="20" t="s">
        <v>30</v>
      </c>
      <c r="D305" s="6">
        <v>411.54750000000001</v>
      </c>
      <c r="E305" s="6"/>
      <c r="F305" s="21">
        <v>0</v>
      </c>
      <c r="G305" s="6">
        <v>0</v>
      </c>
      <c r="H305" s="6"/>
      <c r="I305" s="6"/>
      <c r="J305" s="6">
        <f t="shared" si="66"/>
        <v>411.54750000000001</v>
      </c>
    </row>
    <row r="306" spans="1:10" hidden="1" outlineLevel="1" x14ac:dyDescent="0.2">
      <c r="A306" s="8"/>
      <c r="B306" s="7"/>
      <c r="C306" s="20" t="s">
        <v>48</v>
      </c>
      <c r="D306" s="6">
        <v>399372.04919872648</v>
      </c>
      <c r="E306" s="6"/>
      <c r="F306" s="21">
        <v>0</v>
      </c>
      <c r="G306" s="6">
        <v>0</v>
      </c>
      <c r="H306" s="6"/>
      <c r="I306" s="6">
        <v>7240567.8453053748</v>
      </c>
      <c r="J306" s="6">
        <f t="shared" si="66"/>
        <v>7639939.894504101</v>
      </c>
    </row>
    <row r="307" spans="1:10" hidden="1" outlineLevel="1" x14ac:dyDescent="0.2">
      <c r="A307" s="8"/>
      <c r="B307" s="7"/>
      <c r="C307" s="20" t="s">
        <v>20</v>
      </c>
      <c r="D307" s="6">
        <v>52562.128170000004</v>
      </c>
      <c r="E307" s="6"/>
      <c r="F307" s="21">
        <v>0</v>
      </c>
      <c r="G307" s="6">
        <v>0</v>
      </c>
      <c r="H307" s="6"/>
      <c r="I307" s="6"/>
      <c r="J307" s="6">
        <f t="shared" si="66"/>
        <v>52562.128170000004</v>
      </c>
    </row>
    <row r="308" spans="1:10" hidden="1" outlineLevel="1" x14ac:dyDescent="0.2">
      <c r="A308" s="8"/>
      <c r="B308" s="7"/>
      <c r="C308" s="20" t="s">
        <v>8</v>
      </c>
      <c r="D308" s="6">
        <v>9310996.2626812197</v>
      </c>
      <c r="E308" s="6"/>
      <c r="F308" s="21">
        <v>0</v>
      </c>
      <c r="G308" s="6">
        <v>0</v>
      </c>
      <c r="H308" s="6"/>
      <c r="I308" s="6"/>
      <c r="J308" s="6">
        <f t="shared" si="66"/>
        <v>9310996.2626812197</v>
      </c>
    </row>
    <row r="309" spans="1:10" hidden="1" outlineLevel="1" x14ac:dyDescent="0.2">
      <c r="A309" s="8"/>
      <c r="B309" s="7"/>
      <c r="C309" s="20" t="s">
        <v>3</v>
      </c>
      <c r="D309" s="6">
        <v>2058512.5104010443</v>
      </c>
      <c r="E309" s="6"/>
      <c r="F309" s="21">
        <v>5480906.4594348846</v>
      </c>
      <c r="G309" s="6">
        <v>790652.75874744437</v>
      </c>
      <c r="H309" s="6"/>
      <c r="I309" s="6"/>
      <c r="J309" s="6">
        <f t="shared" si="66"/>
        <v>8330071.7285833731</v>
      </c>
    </row>
    <row r="310" spans="1:10" x14ac:dyDescent="0.2">
      <c r="A310" s="8" t="s">
        <v>55</v>
      </c>
      <c r="B310" s="12" t="s">
        <v>62</v>
      </c>
      <c r="C310" s="22"/>
      <c r="D310" s="23">
        <f>D311+D332+D352</f>
        <v>31942233.687429003</v>
      </c>
      <c r="E310" s="23">
        <f t="shared" ref="E310:J310" si="70">E311+E332+E352</f>
        <v>4616506.6578999972</v>
      </c>
      <c r="F310" s="23">
        <f t="shared" si="70"/>
        <v>3301033.2182041504</v>
      </c>
      <c r="G310" s="23">
        <f t="shared" si="70"/>
        <v>913655.9784187437</v>
      </c>
      <c r="H310" s="23">
        <f t="shared" si="70"/>
        <v>0</v>
      </c>
      <c r="I310" s="23">
        <f t="shared" si="70"/>
        <v>2605669.7063129395</v>
      </c>
      <c r="J310" s="23">
        <f t="shared" si="70"/>
        <v>43379099.248264834</v>
      </c>
    </row>
    <row r="311" spans="1:10" collapsed="1" x14ac:dyDescent="0.2">
      <c r="A311" s="8" t="s">
        <v>56</v>
      </c>
      <c r="B311" s="33" t="s">
        <v>27</v>
      </c>
      <c r="C311" s="15"/>
      <c r="D311" s="16">
        <f>D312+D319+D325</f>
        <v>9949653.7067316063</v>
      </c>
      <c r="E311" s="16">
        <f t="shared" ref="E311:J311" si="71">E312+E319+E325</f>
        <v>3111.76</v>
      </c>
      <c r="F311" s="16">
        <f t="shared" si="71"/>
        <v>1987316.6539370175</v>
      </c>
      <c r="G311" s="16">
        <f t="shared" si="71"/>
        <v>143069.33703287854</v>
      </c>
      <c r="H311" s="16">
        <f t="shared" si="71"/>
        <v>0</v>
      </c>
      <c r="I311" s="16">
        <f t="shared" si="71"/>
        <v>562237.10892290599</v>
      </c>
      <c r="J311" s="16">
        <f t="shared" si="71"/>
        <v>12645388.566624409</v>
      </c>
    </row>
    <row r="312" spans="1:10" hidden="1" outlineLevel="1" x14ac:dyDescent="0.2">
      <c r="A312" s="8" t="s">
        <v>0</v>
      </c>
      <c r="B312" s="17"/>
      <c r="C312" s="18" t="s">
        <v>31</v>
      </c>
      <c r="D312" s="19">
        <f>SUM(D313:D318)</f>
        <v>1497292.1536556748</v>
      </c>
      <c r="E312" s="19">
        <f t="shared" ref="E312:J312" si="72">SUM(E313:E318)</f>
        <v>0</v>
      </c>
      <c r="F312" s="19">
        <f t="shared" si="72"/>
        <v>1098160.5781089396</v>
      </c>
      <c r="G312" s="19">
        <f t="shared" si="72"/>
        <v>15003.72</v>
      </c>
      <c r="H312" s="19">
        <f t="shared" si="72"/>
        <v>0</v>
      </c>
      <c r="I312" s="19">
        <f t="shared" si="72"/>
        <v>3939.5180965560439</v>
      </c>
      <c r="J312" s="19">
        <f t="shared" si="72"/>
        <v>2614395.9698611703</v>
      </c>
    </row>
    <row r="313" spans="1:10" hidden="1" outlineLevel="2" x14ac:dyDescent="0.2">
      <c r="A313" s="8"/>
      <c r="B313" s="7"/>
      <c r="C313" s="20" t="s">
        <v>2</v>
      </c>
      <c r="D313" s="6">
        <v>832396.27725191915</v>
      </c>
      <c r="E313" s="6"/>
      <c r="F313" s="21">
        <v>0</v>
      </c>
      <c r="G313" s="6">
        <v>0</v>
      </c>
      <c r="H313" s="6"/>
      <c r="I313" s="6"/>
      <c r="J313" s="6">
        <f t="shared" si="66"/>
        <v>832396.27725191915</v>
      </c>
    </row>
    <row r="314" spans="1:10" hidden="1" outlineLevel="2" x14ac:dyDescent="0.2">
      <c r="A314" s="8"/>
      <c r="B314" s="7"/>
      <c r="C314" s="20" t="s">
        <v>30</v>
      </c>
      <c r="D314" s="6">
        <v>102.92237993342843</v>
      </c>
      <c r="E314" s="6"/>
      <c r="F314" s="21">
        <v>0</v>
      </c>
      <c r="G314" s="6">
        <v>0</v>
      </c>
      <c r="H314" s="6"/>
      <c r="I314" s="6"/>
      <c r="J314" s="6">
        <f t="shared" si="66"/>
        <v>102.92237993342843</v>
      </c>
    </row>
    <row r="315" spans="1:10" hidden="1" outlineLevel="2" x14ac:dyDescent="0.2">
      <c r="A315" s="8"/>
      <c r="B315" s="7"/>
      <c r="C315" s="20" t="s">
        <v>48</v>
      </c>
      <c r="D315" s="6">
        <v>975.25203942800044</v>
      </c>
      <c r="E315" s="6"/>
      <c r="F315" s="21">
        <v>0</v>
      </c>
      <c r="G315" s="6">
        <v>0</v>
      </c>
      <c r="H315" s="6"/>
      <c r="I315" s="6">
        <v>3939.5180965560439</v>
      </c>
      <c r="J315" s="6">
        <f t="shared" si="66"/>
        <v>4914.7701359840448</v>
      </c>
    </row>
    <row r="316" spans="1:10" hidden="1" outlineLevel="2" x14ac:dyDescent="0.2">
      <c r="A316" s="8"/>
      <c r="B316" s="7"/>
      <c r="C316" s="20" t="s">
        <v>20</v>
      </c>
      <c r="D316" s="6">
        <v>350422.26818384521</v>
      </c>
      <c r="E316" s="6"/>
      <c r="F316" s="21">
        <v>0</v>
      </c>
      <c r="G316" s="6">
        <v>0</v>
      </c>
      <c r="H316" s="6"/>
      <c r="I316" s="6"/>
      <c r="J316" s="6">
        <f t="shared" si="66"/>
        <v>350422.26818384521</v>
      </c>
    </row>
    <row r="317" spans="1:10" hidden="1" outlineLevel="2" x14ac:dyDescent="0.2">
      <c r="A317" s="8"/>
      <c r="B317" s="7"/>
      <c r="C317" s="20" t="s">
        <v>8</v>
      </c>
      <c r="D317" s="6">
        <v>191541.07888323945</v>
      </c>
      <c r="E317" s="6"/>
      <c r="F317" s="21">
        <v>0</v>
      </c>
      <c r="G317" s="6">
        <v>0</v>
      </c>
      <c r="H317" s="6"/>
      <c r="I317" s="6"/>
      <c r="J317" s="6">
        <f t="shared" si="66"/>
        <v>191541.07888323945</v>
      </c>
    </row>
    <row r="318" spans="1:10" hidden="1" outlineLevel="2" x14ac:dyDescent="0.2">
      <c r="A318" s="8"/>
      <c r="B318" s="7"/>
      <c r="C318" s="20" t="s">
        <v>3</v>
      </c>
      <c r="D318" s="6">
        <v>121854.35491730939</v>
      </c>
      <c r="E318" s="6"/>
      <c r="F318" s="21">
        <v>1098160.5781089396</v>
      </c>
      <c r="G318" s="6">
        <v>15003.72</v>
      </c>
      <c r="H318" s="6"/>
      <c r="I318" s="6"/>
      <c r="J318" s="6">
        <f t="shared" si="66"/>
        <v>1235018.653026249</v>
      </c>
    </row>
    <row r="319" spans="1:10" hidden="1" outlineLevel="1" x14ac:dyDescent="0.2">
      <c r="A319" s="8" t="s">
        <v>58</v>
      </c>
      <c r="B319" s="17"/>
      <c r="C319" s="18" t="s">
        <v>45</v>
      </c>
      <c r="D319" s="19">
        <f>SUM(D320:D324)</f>
        <v>2189431.2585170222</v>
      </c>
      <c r="E319" s="19">
        <f t="shared" ref="E319:J319" si="73">SUM(E320:E324)</f>
        <v>0</v>
      </c>
      <c r="F319" s="19">
        <f t="shared" si="73"/>
        <v>83918.993733950687</v>
      </c>
      <c r="G319" s="19">
        <f t="shared" si="73"/>
        <v>122196.84028728961</v>
      </c>
      <c r="H319" s="19">
        <f t="shared" si="73"/>
        <v>0</v>
      </c>
      <c r="I319" s="19">
        <f t="shared" si="73"/>
        <v>458426.19751014462</v>
      </c>
      <c r="J319" s="19">
        <f t="shared" si="73"/>
        <v>2853973.2900484069</v>
      </c>
    </row>
    <row r="320" spans="1:10" hidden="1" outlineLevel="2" x14ac:dyDescent="0.2">
      <c r="A320" s="8"/>
      <c r="B320" s="7"/>
      <c r="C320" s="20" t="s">
        <v>2</v>
      </c>
      <c r="D320" s="6">
        <v>1254831.1372388273</v>
      </c>
      <c r="E320" s="6"/>
      <c r="F320" s="21">
        <v>0</v>
      </c>
      <c r="G320" s="6">
        <v>0</v>
      </c>
      <c r="H320" s="6"/>
      <c r="I320" s="6"/>
      <c r="J320" s="6">
        <f t="shared" si="66"/>
        <v>1254831.1372388273</v>
      </c>
    </row>
    <row r="321" spans="1:10" hidden="1" outlineLevel="2" x14ac:dyDescent="0.2">
      <c r="A321" s="8"/>
      <c r="B321" s="7"/>
      <c r="C321" s="20" t="s">
        <v>48</v>
      </c>
      <c r="D321" s="6">
        <v>197.81311544660537</v>
      </c>
      <c r="E321" s="6"/>
      <c r="F321" s="21">
        <v>0</v>
      </c>
      <c r="G321" s="6">
        <v>0</v>
      </c>
      <c r="H321" s="6"/>
      <c r="I321" s="6">
        <v>458426.19751014462</v>
      </c>
      <c r="J321" s="6">
        <f t="shared" si="66"/>
        <v>458624.01062559121</v>
      </c>
    </row>
    <row r="322" spans="1:10" hidden="1" outlineLevel="2" x14ac:dyDescent="0.2">
      <c r="A322" s="8"/>
      <c r="B322" s="7"/>
      <c r="C322" s="20" t="s">
        <v>20</v>
      </c>
      <c r="D322" s="6">
        <v>0.1134185606072545</v>
      </c>
      <c r="E322" s="6"/>
      <c r="F322" s="21">
        <v>0</v>
      </c>
      <c r="G322" s="6">
        <v>0</v>
      </c>
      <c r="H322" s="6"/>
      <c r="I322" s="6"/>
      <c r="J322" s="6">
        <f t="shared" si="66"/>
        <v>0.1134185606072545</v>
      </c>
    </row>
    <row r="323" spans="1:10" hidden="1" outlineLevel="2" x14ac:dyDescent="0.2">
      <c r="A323" s="8"/>
      <c r="B323" s="7"/>
      <c r="C323" s="20" t="s">
        <v>8</v>
      </c>
      <c r="D323" s="6">
        <v>559887.88470982749</v>
      </c>
      <c r="E323" s="6"/>
      <c r="F323" s="21">
        <v>0</v>
      </c>
      <c r="G323" s="6">
        <v>0</v>
      </c>
      <c r="H323" s="6"/>
      <c r="I323" s="6"/>
      <c r="J323" s="6">
        <f t="shared" si="66"/>
        <v>559887.88470982749</v>
      </c>
    </row>
    <row r="324" spans="1:10" hidden="1" outlineLevel="2" x14ac:dyDescent="0.2">
      <c r="A324" s="8"/>
      <c r="B324" s="7"/>
      <c r="C324" s="20" t="s">
        <v>3</v>
      </c>
      <c r="D324" s="6">
        <v>374514.3100343601</v>
      </c>
      <c r="E324" s="6"/>
      <c r="F324" s="21">
        <v>83918.993733950687</v>
      </c>
      <c r="G324" s="6">
        <v>122196.84028728961</v>
      </c>
      <c r="H324" s="6"/>
      <c r="I324" s="6"/>
      <c r="J324" s="6">
        <f t="shared" si="66"/>
        <v>580630.14405560039</v>
      </c>
    </row>
    <row r="325" spans="1:10" hidden="1" outlineLevel="1" collapsed="1" x14ac:dyDescent="0.2">
      <c r="A325" s="8" t="s">
        <v>0</v>
      </c>
      <c r="B325" s="17"/>
      <c r="C325" s="18" t="s">
        <v>22</v>
      </c>
      <c r="D325" s="19">
        <f>SUM(D326:D331)</f>
        <v>6262930.2945589097</v>
      </c>
      <c r="E325" s="19">
        <f t="shared" ref="E325:J325" si="74">SUM(E326:E331)</f>
        <v>3111.76</v>
      </c>
      <c r="F325" s="19">
        <f t="shared" si="74"/>
        <v>805237.0820941272</v>
      </c>
      <c r="G325" s="19">
        <f t="shared" si="74"/>
        <v>5868.7767455889389</v>
      </c>
      <c r="H325" s="19">
        <f t="shared" si="74"/>
        <v>0</v>
      </c>
      <c r="I325" s="19">
        <f t="shared" si="74"/>
        <v>99871.393316205242</v>
      </c>
      <c r="J325" s="19">
        <f t="shared" si="74"/>
        <v>7177019.3067148309</v>
      </c>
    </row>
    <row r="326" spans="1:10" hidden="1" outlineLevel="1" x14ac:dyDescent="0.2">
      <c r="A326" s="8"/>
      <c r="B326" s="7"/>
      <c r="C326" s="20" t="s">
        <v>2</v>
      </c>
      <c r="D326" s="6">
        <v>4586640.3386424575</v>
      </c>
      <c r="E326" s="6">
        <v>3111.76</v>
      </c>
      <c r="F326" s="21">
        <v>0</v>
      </c>
      <c r="G326" s="6">
        <v>0</v>
      </c>
      <c r="H326" s="6"/>
      <c r="I326" s="6"/>
      <c r="J326" s="6">
        <f t="shared" si="66"/>
        <v>4589752.0986424573</v>
      </c>
    </row>
    <row r="327" spans="1:10" hidden="1" outlineLevel="1" x14ac:dyDescent="0.2">
      <c r="A327" s="8"/>
      <c r="B327" s="7"/>
      <c r="C327" s="20" t="s">
        <v>30</v>
      </c>
      <c r="D327" s="6">
        <v>40.1</v>
      </c>
      <c r="E327" s="6"/>
      <c r="F327" s="21">
        <v>0</v>
      </c>
      <c r="G327" s="6">
        <v>0</v>
      </c>
      <c r="H327" s="6"/>
      <c r="I327" s="6"/>
      <c r="J327" s="6">
        <f t="shared" si="66"/>
        <v>40.1</v>
      </c>
    </row>
    <row r="328" spans="1:10" hidden="1" outlineLevel="1" x14ac:dyDescent="0.2">
      <c r="A328" s="8"/>
      <c r="B328" s="7"/>
      <c r="C328" s="20" t="s">
        <v>48</v>
      </c>
      <c r="D328" s="6">
        <v>49066.49096930783</v>
      </c>
      <c r="E328" s="6"/>
      <c r="F328" s="21">
        <v>0</v>
      </c>
      <c r="G328" s="6">
        <v>0</v>
      </c>
      <c r="H328" s="6"/>
      <c r="I328" s="6">
        <v>99871.393316205242</v>
      </c>
      <c r="J328" s="6">
        <f t="shared" si="66"/>
        <v>148937.88428551308</v>
      </c>
    </row>
    <row r="329" spans="1:10" hidden="1" outlineLevel="1" x14ac:dyDescent="0.2">
      <c r="A329" s="8"/>
      <c r="B329" s="7"/>
      <c r="C329" s="20" t="s">
        <v>20</v>
      </c>
      <c r="D329" s="6">
        <v>295.61720000000003</v>
      </c>
      <c r="E329" s="6"/>
      <c r="F329" s="21">
        <v>0</v>
      </c>
      <c r="G329" s="6">
        <v>0</v>
      </c>
      <c r="H329" s="6"/>
      <c r="I329" s="6"/>
      <c r="J329" s="6">
        <f t="shared" si="66"/>
        <v>295.61720000000003</v>
      </c>
    </row>
    <row r="330" spans="1:10" hidden="1" outlineLevel="1" x14ac:dyDescent="0.2">
      <c r="A330" s="8"/>
      <c r="B330" s="7"/>
      <c r="C330" s="20" t="s">
        <v>8</v>
      </c>
      <c r="D330" s="6">
        <v>1084201.0375481017</v>
      </c>
      <c r="E330" s="6"/>
      <c r="F330" s="21">
        <v>0</v>
      </c>
      <c r="G330" s="6">
        <v>0</v>
      </c>
      <c r="H330" s="6"/>
      <c r="I330" s="6"/>
      <c r="J330" s="6">
        <f t="shared" si="66"/>
        <v>1084201.0375481017</v>
      </c>
    </row>
    <row r="331" spans="1:10" hidden="1" outlineLevel="1" x14ac:dyDescent="0.2">
      <c r="A331" s="8"/>
      <c r="B331" s="7"/>
      <c r="C331" s="20" t="s">
        <v>3</v>
      </c>
      <c r="D331" s="6">
        <v>542686.71019904315</v>
      </c>
      <c r="E331" s="6"/>
      <c r="F331" s="21">
        <v>805237.0820941272</v>
      </c>
      <c r="G331" s="6">
        <v>5868.7767455889389</v>
      </c>
      <c r="H331" s="6"/>
      <c r="I331" s="6"/>
      <c r="J331" s="6">
        <f t="shared" si="66"/>
        <v>1353792.5690387595</v>
      </c>
    </row>
    <row r="332" spans="1:10" collapsed="1" x14ac:dyDescent="0.2">
      <c r="A332" s="8" t="s">
        <v>56</v>
      </c>
      <c r="B332" s="33" t="s">
        <v>28</v>
      </c>
      <c r="C332" s="15"/>
      <c r="D332" s="16">
        <f>D333+D339+D345</f>
        <v>8417240.8997884952</v>
      </c>
      <c r="E332" s="16">
        <f t="shared" ref="E332:J332" si="75">E333+E339+E345</f>
        <v>4258.1059999999998</v>
      </c>
      <c r="F332" s="16">
        <f t="shared" si="75"/>
        <v>1216427.3222605295</v>
      </c>
      <c r="G332" s="16">
        <f t="shared" si="75"/>
        <v>33396.243354476712</v>
      </c>
      <c r="H332" s="16">
        <f t="shared" si="75"/>
        <v>0</v>
      </c>
      <c r="I332" s="16">
        <f t="shared" si="75"/>
        <v>224055.40741319148</v>
      </c>
      <c r="J332" s="16">
        <f t="shared" si="75"/>
        <v>9895377.9788166918</v>
      </c>
    </row>
    <row r="333" spans="1:10" hidden="1" outlineLevel="1" x14ac:dyDescent="0.2">
      <c r="A333" s="8" t="s">
        <v>0</v>
      </c>
      <c r="B333" s="17"/>
      <c r="C333" s="18" t="s">
        <v>31</v>
      </c>
      <c r="D333" s="19">
        <f>SUM(D334:D338)</f>
        <v>48469.599955047364</v>
      </c>
      <c r="E333" s="19">
        <f t="shared" ref="E333:J333" si="76">SUM(E334:E338)</f>
        <v>0</v>
      </c>
      <c r="F333" s="19">
        <f t="shared" si="76"/>
        <v>3564.3034589598192</v>
      </c>
      <c r="G333" s="19">
        <f t="shared" si="76"/>
        <v>0</v>
      </c>
      <c r="H333" s="19">
        <f t="shared" si="76"/>
        <v>0</v>
      </c>
      <c r="I333" s="19">
        <f t="shared" si="76"/>
        <v>148.0602104198008</v>
      </c>
      <c r="J333" s="19">
        <f t="shared" si="76"/>
        <v>52181.963624426993</v>
      </c>
    </row>
    <row r="334" spans="1:10" hidden="1" outlineLevel="2" x14ac:dyDescent="0.2">
      <c r="A334" s="8"/>
      <c r="B334" s="7"/>
      <c r="C334" s="20" t="s">
        <v>2</v>
      </c>
      <c r="D334" s="6">
        <v>36581.231126730338</v>
      </c>
      <c r="E334" s="6"/>
      <c r="F334" s="21">
        <v>0</v>
      </c>
      <c r="G334" s="6">
        <v>0</v>
      </c>
      <c r="H334" s="6"/>
      <c r="I334" s="6"/>
      <c r="J334" s="6">
        <f t="shared" si="66"/>
        <v>36581.231126730338</v>
      </c>
    </row>
    <row r="335" spans="1:10" hidden="1" outlineLevel="2" x14ac:dyDescent="0.2">
      <c r="A335" s="8"/>
      <c r="B335" s="7"/>
      <c r="C335" s="20" t="s">
        <v>30</v>
      </c>
      <c r="D335" s="6">
        <v>140.83811204232049</v>
      </c>
      <c r="E335" s="6"/>
      <c r="F335" s="21">
        <v>0</v>
      </c>
      <c r="G335" s="6">
        <v>0</v>
      </c>
      <c r="H335" s="6"/>
      <c r="I335" s="6"/>
      <c r="J335" s="6">
        <f t="shared" si="66"/>
        <v>140.83811204232049</v>
      </c>
    </row>
    <row r="336" spans="1:10" hidden="1" outlineLevel="2" x14ac:dyDescent="0.2">
      <c r="A336" s="8"/>
      <c r="B336" s="7"/>
      <c r="C336" s="20" t="s">
        <v>48</v>
      </c>
      <c r="D336" s="6">
        <v>36.653220068250114</v>
      </c>
      <c r="E336" s="6"/>
      <c r="F336" s="21">
        <v>0</v>
      </c>
      <c r="G336" s="6">
        <v>0</v>
      </c>
      <c r="H336" s="6"/>
      <c r="I336" s="6">
        <v>148.0602104198008</v>
      </c>
      <c r="J336" s="6">
        <f t="shared" si="66"/>
        <v>184.7134304880509</v>
      </c>
    </row>
    <row r="337" spans="1:10" hidden="1" outlineLevel="2" x14ac:dyDescent="0.2">
      <c r="A337" s="8"/>
      <c r="B337" s="7"/>
      <c r="C337" s="20" t="s">
        <v>8</v>
      </c>
      <c r="D337" s="6">
        <v>7045.0284729923696</v>
      </c>
      <c r="E337" s="6"/>
      <c r="F337" s="21">
        <v>0</v>
      </c>
      <c r="G337" s="6">
        <v>0</v>
      </c>
      <c r="H337" s="6"/>
      <c r="I337" s="6"/>
      <c r="J337" s="6">
        <f t="shared" si="66"/>
        <v>7045.0284729923696</v>
      </c>
    </row>
    <row r="338" spans="1:10" hidden="1" outlineLevel="2" x14ac:dyDescent="0.2">
      <c r="A338" s="8"/>
      <c r="B338" s="7"/>
      <c r="C338" s="20" t="s">
        <v>3</v>
      </c>
      <c r="D338" s="6">
        <v>4665.8490232140939</v>
      </c>
      <c r="E338" s="6"/>
      <c r="F338" s="21">
        <v>3564.3034589598192</v>
      </c>
      <c r="G338" s="6">
        <v>0</v>
      </c>
      <c r="H338" s="6"/>
      <c r="I338" s="6"/>
      <c r="J338" s="6">
        <f t="shared" si="66"/>
        <v>8230.1524821739131</v>
      </c>
    </row>
    <row r="339" spans="1:10" hidden="1" outlineLevel="1" x14ac:dyDescent="0.2">
      <c r="A339" s="8" t="s">
        <v>0</v>
      </c>
      <c r="B339" s="17"/>
      <c r="C339" s="18" t="s">
        <v>45</v>
      </c>
      <c r="D339" s="19">
        <f>SUM(D340:D344)</f>
        <v>1027691.4848313465</v>
      </c>
      <c r="E339" s="19">
        <f t="shared" ref="E339:J339" si="77">SUM(E340:E344)</f>
        <v>0</v>
      </c>
      <c r="F339" s="19">
        <f t="shared" si="77"/>
        <v>388024.77492428501</v>
      </c>
      <c r="G339" s="19">
        <f t="shared" si="77"/>
        <v>26261.783736067322</v>
      </c>
      <c r="H339" s="19">
        <f t="shared" si="77"/>
        <v>0</v>
      </c>
      <c r="I339" s="19">
        <f t="shared" si="77"/>
        <v>127132.86587607462</v>
      </c>
      <c r="J339" s="19">
        <f t="shared" si="77"/>
        <v>1569110.9093677734</v>
      </c>
    </row>
    <row r="340" spans="1:10" hidden="1" outlineLevel="2" x14ac:dyDescent="0.2">
      <c r="A340" s="8"/>
      <c r="B340" s="7"/>
      <c r="C340" s="20" t="s">
        <v>2</v>
      </c>
      <c r="D340" s="6">
        <v>734306.64969909273</v>
      </c>
      <c r="E340" s="6"/>
      <c r="F340" s="21">
        <v>0</v>
      </c>
      <c r="G340" s="6">
        <v>0</v>
      </c>
      <c r="H340" s="6"/>
      <c r="I340" s="6"/>
      <c r="J340" s="6">
        <f t="shared" si="66"/>
        <v>734306.64969909273</v>
      </c>
    </row>
    <row r="341" spans="1:10" hidden="1" outlineLevel="2" x14ac:dyDescent="0.2">
      <c r="A341" s="8"/>
      <c r="B341" s="7"/>
      <c r="C341" s="20" t="s">
        <v>48</v>
      </c>
      <c r="D341" s="6">
        <v>99.164627146041639</v>
      </c>
      <c r="E341" s="6"/>
      <c r="F341" s="21">
        <v>0</v>
      </c>
      <c r="G341" s="6">
        <v>0</v>
      </c>
      <c r="H341" s="6"/>
      <c r="I341" s="6">
        <v>127132.86587607462</v>
      </c>
      <c r="J341" s="6">
        <f t="shared" si="66"/>
        <v>127232.03050322067</v>
      </c>
    </row>
    <row r="342" spans="1:10" hidden="1" outlineLevel="2" x14ac:dyDescent="0.2">
      <c r="A342" s="8"/>
      <c r="B342" s="7"/>
      <c r="C342" s="20" t="s">
        <v>20</v>
      </c>
      <c r="D342" s="6">
        <v>0.1134185606072545</v>
      </c>
      <c r="E342" s="6"/>
      <c r="F342" s="21">
        <v>0</v>
      </c>
      <c r="G342" s="6">
        <v>0</v>
      </c>
      <c r="H342" s="6"/>
      <c r="I342" s="6"/>
      <c r="J342" s="6">
        <f t="shared" si="66"/>
        <v>0.1134185606072545</v>
      </c>
    </row>
    <row r="343" spans="1:10" hidden="1" outlineLevel="2" x14ac:dyDescent="0.2">
      <c r="A343" s="8"/>
      <c r="B343" s="7"/>
      <c r="C343" s="20" t="s">
        <v>8</v>
      </c>
      <c r="D343" s="6">
        <v>262314.06730989483</v>
      </c>
      <c r="E343" s="6"/>
      <c r="F343" s="21">
        <v>0</v>
      </c>
      <c r="G343" s="6">
        <v>0</v>
      </c>
      <c r="H343" s="6"/>
      <c r="I343" s="6"/>
      <c r="J343" s="6">
        <f t="shared" si="66"/>
        <v>262314.06730989483</v>
      </c>
    </row>
    <row r="344" spans="1:10" hidden="1" outlineLevel="2" x14ac:dyDescent="0.2">
      <c r="A344" s="8"/>
      <c r="B344" s="7"/>
      <c r="C344" s="20" t="s">
        <v>3</v>
      </c>
      <c r="D344" s="6">
        <v>30971.489776652295</v>
      </c>
      <c r="E344" s="6"/>
      <c r="F344" s="21">
        <v>388024.77492428501</v>
      </c>
      <c r="G344" s="6">
        <v>26261.783736067322</v>
      </c>
      <c r="H344" s="6"/>
      <c r="I344" s="6"/>
      <c r="J344" s="6">
        <f t="shared" si="66"/>
        <v>445258.04843700462</v>
      </c>
    </row>
    <row r="345" spans="1:10" hidden="1" outlineLevel="1" collapsed="1" x14ac:dyDescent="0.2">
      <c r="A345" s="8" t="s">
        <v>0</v>
      </c>
      <c r="B345" s="17"/>
      <c r="C345" s="18" t="s">
        <v>22</v>
      </c>
      <c r="D345" s="19">
        <f>SUM(D346:D351)</f>
        <v>7341079.8150021005</v>
      </c>
      <c r="E345" s="19">
        <f t="shared" ref="E345:J345" si="78">SUM(E346:E351)</f>
        <v>4258.1059999999998</v>
      </c>
      <c r="F345" s="19">
        <f t="shared" si="78"/>
        <v>824838.24387728469</v>
      </c>
      <c r="G345" s="19">
        <f t="shared" si="78"/>
        <v>7134.4596184093934</v>
      </c>
      <c r="H345" s="19">
        <f t="shared" si="78"/>
        <v>0</v>
      </c>
      <c r="I345" s="19">
        <f t="shared" si="78"/>
        <v>96774.48132669706</v>
      </c>
      <c r="J345" s="19">
        <f t="shared" si="78"/>
        <v>8274085.1058244919</v>
      </c>
    </row>
    <row r="346" spans="1:10" hidden="1" outlineLevel="1" x14ac:dyDescent="0.2">
      <c r="A346" s="8"/>
      <c r="B346" s="7"/>
      <c r="C346" s="20" t="s">
        <v>2</v>
      </c>
      <c r="D346" s="6">
        <v>4984876.240271111</v>
      </c>
      <c r="E346" s="6">
        <v>4258.1059999999998</v>
      </c>
      <c r="F346" s="21">
        <v>0</v>
      </c>
      <c r="G346" s="6">
        <v>0</v>
      </c>
      <c r="H346" s="6"/>
      <c r="I346" s="6"/>
      <c r="J346" s="6">
        <f t="shared" ref="J346:J406" si="79">SUM(D346:I346)</f>
        <v>4989134.3462711107</v>
      </c>
    </row>
    <row r="347" spans="1:10" hidden="1" outlineLevel="1" x14ac:dyDescent="0.2">
      <c r="A347" s="8"/>
      <c r="B347" s="7"/>
      <c r="C347" s="20" t="s">
        <v>30</v>
      </c>
      <c r="D347" s="6">
        <v>54.872500000000002</v>
      </c>
      <c r="E347" s="6"/>
      <c r="F347" s="21">
        <v>0</v>
      </c>
      <c r="G347" s="6">
        <v>0</v>
      </c>
      <c r="H347" s="6"/>
      <c r="I347" s="6"/>
      <c r="J347" s="6">
        <f t="shared" si="79"/>
        <v>54.872500000000002</v>
      </c>
    </row>
    <row r="348" spans="1:10" hidden="1" outlineLevel="1" x14ac:dyDescent="0.2">
      <c r="A348" s="8"/>
      <c r="B348" s="7"/>
      <c r="C348" s="20" t="s">
        <v>48</v>
      </c>
      <c r="D348" s="6">
        <v>62072.203891402401</v>
      </c>
      <c r="E348" s="6"/>
      <c r="F348" s="21">
        <v>0</v>
      </c>
      <c r="G348" s="6">
        <v>0</v>
      </c>
      <c r="H348" s="6"/>
      <c r="I348" s="6">
        <v>96774.48132669706</v>
      </c>
      <c r="J348" s="6">
        <f t="shared" si="79"/>
        <v>158846.68521809945</v>
      </c>
    </row>
    <row r="349" spans="1:10" hidden="1" outlineLevel="1" x14ac:dyDescent="0.2">
      <c r="A349" s="8"/>
      <c r="B349" s="7"/>
      <c r="C349" s="20" t="s">
        <v>20</v>
      </c>
      <c r="D349" s="6">
        <v>4531.8700699999999</v>
      </c>
      <c r="E349" s="6"/>
      <c r="F349" s="21">
        <v>0</v>
      </c>
      <c r="G349" s="6">
        <v>0</v>
      </c>
      <c r="H349" s="6"/>
      <c r="I349" s="6"/>
      <c r="J349" s="6">
        <f t="shared" si="79"/>
        <v>4531.8700699999999</v>
      </c>
    </row>
    <row r="350" spans="1:10" hidden="1" outlineLevel="1" x14ac:dyDescent="0.2">
      <c r="A350" s="8"/>
      <c r="B350" s="7"/>
      <c r="C350" s="20" t="s">
        <v>8</v>
      </c>
      <c r="D350" s="6">
        <v>1787556.0372510043</v>
      </c>
      <c r="E350" s="6"/>
      <c r="F350" s="21">
        <v>0</v>
      </c>
      <c r="G350" s="6">
        <v>0</v>
      </c>
      <c r="H350" s="6"/>
      <c r="I350" s="6"/>
      <c r="J350" s="6">
        <f t="shared" si="79"/>
        <v>1787556.0372510043</v>
      </c>
    </row>
    <row r="351" spans="1:10" hidden="1" outlineLevel="1" x14ac:dyDescent="0.2">
      <c r="A351" s="8"/>
      <c r="B351" s="7"/>
      <c r="C351" s="20" t="s">
        <v>3</v>
      </c>
      <c r="D351" s="6">
        <v>501988.59101858403</v>
      </c>
      <c r="E351" s="6"/>
      <c r="F351" s="21">
        <v>824838.24387728469</v>
      </c>
      <c r="G351" s="6">
        <v>7134.4596184093934</v>
      </c>
      <c r="H351" s="6"/>
      <c r="I351" s="6"/>
      <c r="J351" s="6">
        <f t="shared" si="79"/>
        <v>1333961.2945142782</v>
      </c>
    </row>
    <row r="352" spans="1:10" collapsed="1" x14ac:dyDescent="0.2">
      <c r="A352" s="8" t="s">
        <v>56</v>
      </c>
      <c r="B352" s="33" t="s">
        <v>26</v>
      </c>
      <c r="C352" s="15"/>
      <c r="D352" s="16">
        <f>D353+D360+D365</f>
        <v>13575339.080908902</v>
      </c>
      <c r="E352" s="16">
        <f t="shared" ref="E352:J352" si="80">E353+E360+E365</f>
        <v>4609136.7918999968</v>
      </c>
      <c r="F352" s="16">
        <f t="shared" si="80"/>
        <v>97289.242006603366</v>
      </c>
      <c r="G352" s="16">
        <f t="shared" si="80"/>
        <v>737190.39803138841</v>
      </c>
      <c r="H352" s="16">
        <f t="shared" si="80"/>
        <v>0</v>
      </c>
      <c r="I352" s="16">
        <f t="shared" si="80"/>
        <v>1819377.1899768419</v>
      </c>
      <c r="J352" s="16">
        <f t="shared" si="80"/>
        <v>20838332.702823736</v>
      </c>
    </row>
    <row r="353" spans="1:10" ht="15" hidden="1" customHeight="1" outlineLevel="1" x14ac:dyDescent="0.2">
      <c r="A353" s="8" t="s">
        <v>0</v>
      </c>
      <c r="B353" s="17"/>
      <c r="C353" s="18" t="s">
        <v>31</v>
      </c>
      <c r="D353" s="19">
        <f>SUM(D354:D359)</f>
        <v>354282.30749127967</v>
      </c>
      <c r="E353" s="19">
        <f t="shared" ref="E353:J353" si="81">SUM(E354:E359)</f>
        <v>0</v>
      </c>
      <c r="F353" s="19">
        <f t="shared" si="81"/>
        <v>5684.6328709438894</v>
      </c>
      <c r="G353" s="19">
        <f t="shared" si="81"/>
        <v>0</v>
      </c>
      <c r="H353" s="19">
        <f t="shared" si="81"/>
        <v>0</v>
      </c>
      <c r="I353" s="19">
        <f t="shared" si="81"/>
        <v>920.76263968770979</v>
      </c>
      <c r="J353" s="19">
        <f t="shared" si="81"/>
        <v>360887.70300191129</v>
      </c>
    </row>
    <row r="354" spans="1:10" hidden="1" outlineLevel="2" x14ac:dyDescent="0.2">
      <c r="A354" s="8"/>
      <c r="B354" s="7"/>
      <c r="C354" s="20" t="s">
        <v>2</v>
      </c>
      <c r="D354" s="6">
        <v>266698.51304526575</v>
      </c>
      <c r="E354" s="6"/>
      <c r="F354" s="21">
        <v>0</v>
      </c>
      <c r="G354" s="6">
        <v>0</v>
      </c>
      <c r="H354" s="6"/>
      <c r="I354" s="6"/>
      <c r="J354" s="6">
        <f t="shared" si="79"/>
        <v>266698.51304526575</v>
      </c>
    </row>
    <row r="355" spans="1:10" hidden="1" outlineLevel="2" x14ac:dyDescent="0.2">
      <c r="A355" s="8"/>
      <c r="B355" s="7"/>
      <c r="C355" s="20" t="s">
        <v>30</v>
      </c>
      <c r="D355" s="6">
        <v>224.61975261531146</v>
      </c>
      <c r="E355" s="6"/>
      <c r="F355" s="21">
        <v>0</v>
      </c>
      <c r="G355" s="6">
        <v>0</v>
      </c>
      <c r="H355" s="6"/>
      <c r="I355" s="6"/>
      <c r="J355" s="6">
        <f t="shared" si="79"/>
        <v>224.61975261531146</v>
      </c>
    </row>
    <row r="356" spans="1:10" hidden="1" outlineLevel="2" x14ac:dyDescent="0.2">
      <c r="A356" s="8"/>
      <c r="B356" s="7"/>
      <c r="C356" s="20" t="s">
        <v>48</v>
      </c>
      <c r="D356" s="6">
        <v>227.94047933489287</v>
      </c>
      <c r="E356" s="6"/>
      <c r="F356" s="21">
        <v>0</v>
      </c>
      <c r="G356" s="6">
        <v>0</v>
      </c>
      <c r="H356" s="6"/>
      <c r="I356" s="6">
        <v>920.76263968770979</v>
      </c>
      <c r="J356" s="6">
        <f t="shared" si="79"/>
        <v>1148.7031190226026</v>
      </c>
    </row>
    <row r="357" spans="1:10" hidden="1" outlineLevel="2" x14ac:dyDescent="0.2">
      <c r="A357" s="8"/>
      <c r="B357" s="7"/>
      <c r="C357" s="20" t="s">
        <v>20</v>
      </c>
      <c r="D357" s="6">
        <v>9180.1999399999986</v>
      </c>
      <c r="E357" s="6"/>
      <c r="F357" s="21">
        <v>0</v>
      </c>
      <c r="G357" s="6">
        <v>0</v>
      </c>
      <c r="H357" s="6"/>
      <c r="I357" s="6"/>
      <c r="J357" s="6">
        <f t="shared" si="79"/>
        <v>9180.1999399999986</v>
      </c>
    </row>
    <row r="358" spans="1:10" hidden="1" outlineLevel="2" x14ac:dyDescent="0.2">
      <c r="A358" s="8"/>
      <c r="B358" s="7"/>
      <c r="C358" s="20" t="s">
        <v>8</v>
      </c>
      <c r="D358" s="6">
        <v>49433.909566555798</v>
      </c>
      <c r="E358" s="6"/>
      <c r="F358" s="21">
        <v>0</v>
      </c>
      <c r="G358" s="6">
        <v>0</v>
      </c>
      <c r="H358" s="6"/>
      <c r="I358" s="6"/>
      <c r="J358" s="6">
        <f t="shared" si="79"/>
        <v>49433.909566555798</v>
      </c>
    </row>
    <row r="359" spans="1:10" hidden="1" outlineLevel="2" x14ac:dyDescent="0.2">
      <c r="A359" s="8"/>
      <c r="B359" s="7"/>
      <c r="C359" s="20" t="s">
        <v>3</v>
      </c>
      <c r="D359" s="6">
        <v>28517.124707507908</v>
      </c>
      <c r="E359" s="6"/>
      <c r="F359" s="21">
        <v>5684.6328709438894</v>
      </c>
      <c r="G359" s="6">
        <v>0</v>
      </c>
      <c r="H359" s="6"/>
      <c r="I359" s="6"/>
      <c r="J359" s="6">
        <f t="shared" si="79"/>
        <v>34201.757578451798</v>
      </c>
    </row>
    <row r="360" spans="1:10" hidden="1" outlineLevel="1" collapsed="1" x14ac:dyDescent="0.2">
      <c r="A360" s="8" t="s">
        <v>0</v>
      </c>
      <c r="B360" s="17"/>
      <c r="C360" s="18" t="s">
        <v>45</v>
      </c>
      <c r="D360" s="19">
        <f>SUM(D361:D364)</f>
        <v>5675177.0053855274</v>
      </c>
      <c r="E360" s="19">
        <f t="shared" ref="E360:J360" si="82">SUM(E361:E364)</f>
        <v>0</v>
      </c>
      <c r="F360" s="19">
        <f t="shared" si="82"/>
        <v>82347.495972687175</v>
      </c>
      <c r="G360" s="19">
        <f t="shared" si="82"/>
        <v>428008.98386107484</v>
      </c>
      <c r="H360" s="19">
        <f t="shared" si="82"/>
        <v>0</v>
      </c>
      <c r="I360" s="19">
        <f t="shared" si="82"/>
        <v>1802890.8453847968</v>
      </c>
      <c r="J360" s="19">
        <f t="shared" si="82"/>
        <v>7988424.3306040866</v>
      </c>
    </row>
    <row r="361" spans="1:10" hidden="1" outlineLevel="1" x14ac:dyDescent="0.2">
      <c r="A361" s="8"/>
      <c r="B361" s="7"/>
      <c r="C361" s="20" t="s">
        <v>2</v>
      </c>
      <c r="D361" s="6">
        <v>2887318.0986753805</v>
      </c>
      <c r="E361" s="6"/>
      <c r="F361" s="21">
        <v>0</v>
      </c>
      <c r="G361" s="6">
        <v>0</v>
      </c>
      <c r="H361" s="6"/>
      <c r="I361" s="6"/>
      <c r="J361" s="6">
        <f t="shared" si="79"/>
        <v>2887318.0986753805</v>
      </c>
    </row>
    <row r="362" spans="1:10" hidden="1" outlineLevel="1" x14ac:dyDescent="0.2">
      <c r="A362" s="8"/>
      <c r="B362" s="7"/>
      <c r="C362" s="20" t="s">
        <v>48</v>
      </c>
      <c r="D362" s="6">
        <v>492.01977978855894</v>
      </c>
      <c r="E362" s="6"/>
      <c r="F362" s="21">
        <v>0</v>
      </c>
      <c r="G362" s="6">
        <v>0</v>
      </c>
      <c r="H362" s="6"/>
      <c r="I362" s="6">
        <v>1802890.8453847968</v>
      </c>
      <c r="J362" s="6">
        <f t="shared" si="79"/>
        <v>1803382.8651645854</v>
      </c>
    </row>
    <row r="363" spans="1:10" hidden="1" outlineLevel="1" x14ac:dyDescent="0.2">
      <c r="A363" s="8"/>
      <c r="B363" s="7"/>
      <c r="C363" s="20" t="s">
        <v>8</v>
      </c>
      <c r="D363" s="6">
        <v>1908653.3815203013</v>
      </c>
      <c r="E363" s="6"/>
      <c r="F363" s="21">
        <v>0</v>
      </c>
      <c r="G363" s="6">
        <v>0</v>
      </c>
      <c r="H363" s="6"/>
      <c r="I363" s="6"/>
      <c r="J363" s="6">
        <f t="shared" si="79"/>
        <v>1908653.3815203013</v>
      </c>
    </row>
    <row r="364" spans="1:10" hidden="1" outlineLevel="1" x14ac:dyDescent="0.2">
      <c r="A364" s="8"/>
      <c r="B364" s="7"/>
      <c r="C364" s="20" t="s">
        <v>3</v>
      </c>
      <c r="D364" s="6">
        <v>878713.50541005773</v>
      </c>
      <c r="E364" s="6"/>
      <c r="F364" s="21">
        <v>82347.495972687175</v>
      </c>
      <c r="G364" s="6">
        <v>428008.98386107484</v>
      </c>
      <c r="H364" s="6"/>
      <c r="I364" s="6"/>
      <c r="J364" s="6">
        <f t="shared" si="79"/>
        <v>1389069.9852438197</v>
      </c>
    </row>
    <row r="365" spans="1:10" hidden="1" outlineLevel="1" collapsed="1" x14ac:dyDescent="0.2">
      <c r="A365" s="8" t="s">
        <v>0</v>
      </c>
      <c r="B365" s="17"/>
      <c r="C365" s="18" t="s">
        <v>22</v>
      </c>
      <c r="D365" s="19">
        <f>SUM(D366:D371)</f>
        <v>7545879.7680320954</v>
      </c>
      <c r="E365" s="19">
        <f t="shared" ref="E365:J365" si="83">SUM(E366:E371)</f>
        <v>4609136.7918999968</v>
      </c>
      <c r="F365" s="19">
        <f t="shared" si="83"/>
        <v>9257.1131629722913</v>
      </c>
      <c r="G365" s="19">
        <f t="shared" si="83"/>
        <v>309181.41417031357</v>
      </c>
      <c r="H365" s="19">
        <f t="shared" si="83"/>
        <v>0</v>
      </c>
      <c r="I365" s="19">
        <f t="shared" si="83"/>
        <v>15565.581952357545</v>
      </c>
      <c r="J365" s="19">
        <f t="shared" si="83"/>
        <v>12489020.669217736</v>
      </c>
    </row>
    <row r="366" spans="1:10" hidden="1" outlineLevel="1" x14ac:dyDescent="0.2">
      <c r="A366" s="8"/>
      <c r="B366" s="7"/>
      <c r="C366" s="20" t="s">
        <v>2</v>
      </c>
      <c r="D366" s="6">
        <v>5056590.8963693064</v>
      </c>
      <c r="E366" s="6">
        <v>6791.1639999999998</v>
      </c>
      <c r="F366" s="21">
        <v>0</v>
      </c>
      <c r="G366" s="6">
        <v>0</v>
      </c>
      <c r="H366" s="6"/>
      <c r="I366" s="6"/>
      <c r="J366" s="6">
        <f t="shared" si="79"/>
        <v>5063382.0603693062</v>
      </c>
    </row>
    <row r="367" spans="1:10" hidden="1" outlineLevel="1" x14ac:dyDescent="0.2">
      <c r="A367" s="8"/>
      <c r="B367" s="7"/>
      <c r="C367" s="20" t="s">
        <v>30</v>
      </c>
      <c r="D367" s="6">
        <v>87.515000000000015</v>
      </c>
      <c r="E367" s="6"/>
      <c r="F367" s="21">
        <v>0</v>
      </c>
      <c r="G367" s="6">
        <v>0</v>
      </c>
      <c r="H367" s="6"/>
      <c r="I367" s="6"/>
      <c r="J367" s="6">
        <f t="shared" si="79"/>
        <v>87.515000000000015</v>
      </c>
    </row>
    <row r="368" spans="1:10" hidden="1" outlineLevel="1" x14ac:dyDescent="0.2">
      <c r="A368" s="8"/>
      <c r="B368" s="7"/>
      <c r="C368" s="20" t="s">
        <v>48</v>
      </c>
      <c r="D368" s="6">
        <v>4153.8321314747755</v>
      </c>
      <c r="E368" s="6"/>
      <c r="F368" s="21">
        <v>0</v>
      </c>
      <c r="G368" s="6">
        <v>0</v>
      </c>
      <c r="H368" s="6"/>
      <c r="I368" s="6">
        <v>15565.581952357545</v>
      </c>
      <c r="J368" s="6">
        <f t="shared" si="79"/>
        <v>19719.414083832322</v>
      </c>
    </row>
    <row r="369" spans="1:10" hidden="1" outlineLevel="1" x14ac:dyDescent="0.2">
      <c r="A369" s="8"/>
      <c r="B369" s="7"/>
      <c r="C369" s="20" t="s">
        <v>20</v>
      </c>
      <c r="D369" s="6">
        <v>835.16057999999998</v>
      </c>
      <c r="E369" s="6"/>
      <c r="F369" s="21">
        <v>0</v>
      </c>
      <c r="G369" s="6">
        <v>0</v>
      </c>
      <c r="H369" s="6"/>
      <c r="I369" s="6"/>
      <c r="J369" s="6">
        <f t="shared" si="79"/>
        <v>835.16057999999998</v>
      </c>
    </row>
    <row r="370" spans="1:10" hidden="1" outlineLevel="1" x14ac:dyDescent="0.2">
      <c r="A370" s="8"/>
      <c r="B370" s="7"/>
      <c r="C370" s="20" t="s">
        <v>8</v>
      </c>
      <c r="D370" s="6">
        <v>2022540.1957874522</v>
      </c>
      <c r="E370" s="6">
        <v>4602345.6278999969</v>
      </c>
      <c r="F370" s="21">
        <v>0</v>
      </c>
      <c r="G370" s="6">
        <v>0</v>
      </c>
      <c r="H370" s="6"/>
      <c r="I370" s="6"/>
      <c r="J370" s="6">
        <f t="shared" si="79"/>
        <v>6624885.8236874491</v>
      </c>
    </row>
    <row r="371" spans="1:10" ht="11.45" hidden="1" customHeight="1" outlineLevel="1" x14ac:dyDescent="0.2">
      <c r="A371" s="8"/>
      <c r="B371" s="7"/>
      <c r="C371" s="20" t="s">
        <v>3</v>
      </c>
      <c r="D371" s="6">
        <v>461672.16816386225</v>
      </c>
      <c r="E371" s="6"/>
      <c r="F371" s="21">
        <v>9257.1131629722913</v>
      </c>
      <c r="G371" s="6">
        <v>309181.41417031357</v>
      </c>
      <c r="H371" s="6"/>
      <c r="I371" s="6"/>
      <c r="J371" s="6">
        <f t="shared" si="79"/>
        <v>780110.69549714809</v>
      </c>
    </row>
    <row r="372" spans="1:10" x14ac:dyDescent="0.2">
      <c r="A372" s="8" t="s">
        <v>55</v>
      </c>
      <c r="B372" s="12" t="s">
        <v>38</v>
      </c>
      <c r="C372" s="22"/>
      <c r="D372" s="23">
        <f>D373+D393+D413</f>
        <v>27931103.423801966</v>
      </c>
      <c r="E372" s="23">
        <f t="shared" ref="E372:J372" si="84">E373+E393+E413</f>
        <v>0</v>
      </c>
      <c r="F372" s="23">
        <f t="shared" si="84"/>
        <v>1148925.9903439158</v>
      </c>
      <c r="G372" s="23">
        <f t="shared" si="84"/>
        <v>3735390.1358204228</v>
      </c>
      <c r="H372" s="23">
        <f t="shared" si="84"/>
        <v>0</v>
      </c>
      <c r="I372" s="23">
        <f t="shared" si="84"/>
        <v>896942.35387347848</v>
      </c>
      <c r="J372" s="23">
        <f t="shared" si="84"/>
        <v>33712361.903839789</v>
      </c>
    </row>
    <row r="373" spans="1:10" collapsed="1" x14ac:dyDescent="0.2">
      <c r="A373" s="8" t="s">
        <v>56</v>
      </c>
      <c r="B373" s="33" t="s">
        <v>39</v>
      </c>
      <c r="C373" s="15"/>
      <c r="D373" s="16">
        <f>D374+D380+D386</f>
        <v>21108597.418160256</v>
      </c>
      <c r="E373" s="16">
        <f t="shared" ref="E373:J373" si="85">E374+E380+E386</f>
        <v>0</v>
      </c>
      <c r="F373" s="16">
        <f t="shared" si="85"/>
        <v>580950.42791253072</v>
      </c>
      <c r="G373" s="16">
        <f t="shared" si="85"/>
        <v>3646649.7907028981</v>
      </c>
      <c r="H373" s="16">
        <f t="shared" si="85"/>
        <v>0</v>
      </c>
      <c r="I373" s="16">
        <f t="shared" si="85"/>
        <v>659119.24588441977</v>
      </c>
      <c r="J373" s="16">
        <f t="shared" si="85"/>
        <v>25995316.88266011</v>
      </c>
    </row>
    <row r="374" spans="1:10" hidden="1" outlineLevel="1" x14ac:dyDescent="0.2">
      <c r="A374" s="8" t="s">
        <v>0</v>
      </c>
      <c r="B374" s="17"/>
      <c r="C374" s="18" t="s">
        <v>31</v>
      </c>
      <c r="D374" s="19">
        <f>SUM(D375:D379)</f>
        <v>331151.88628971396</v>
      </c>
      <c r="E374" s="19">
        <f t="shared" ref="E374:J374" si="86">SUM(E375:E379)</f>
        <v>0</v>
      </c>
      <c r="F374" s="19">
        <f t="shared" si="86"/>
        <v>8378.5471350451717</v>
      </c>
      <c r="G374" s="19">
        <f t="shared" si="86"/>
        <v>0</v>
      </c>
      <c r="H374" s="19">
        <f t="shared" si="86"/>
        <v>0</v>
      </c>
      <c r="I374" s="19">
        <f t="shared" si="86"/>
        <v>929.55492850689484</v>
      </c>
      <c r="J374" s="19">
        <f t="shared" si="86"/>
        <v>340459.98835326597</v>
      </c>
    </row>
    <row r="375" spans="1:10" hidden="1" outlineLevel="2" x14ac:dyDescent="0.2">
      <c r="A375" s="8"/>
      <c r="B375" s="7"/>
      <c r="C375" s="20" t="s">
        <v>2</v>
      </c>
      <c r="D375" s="6">
        <v>229107.09966520339</v>
      </c>
      <c r="E375" s="6"/>
      <c r="F375" s="21">
        <v>0</v>
      </c>
      <c r="G375" s="6">
        <v>0</v>
      </c>
      <c r="H375" s="6"/>
      <c r="I375" s="6"/>
      <c r="J375" s="6">
        <f t="shared" si="79"/>
        <v>229107.09966520339</v>
      </c>
    </row>
    <row r="376" spans="1:10" hidden="1" outlineLevel="2" x14ac:dyDescent="0.2">
      <c r="A376" s="8"/>
      <c r="B376" s="7"/>
      <c r="C376" s="20" t="s">
        <v>30</v>
      </c>
      <c r="D376" s="6">
        <v>541.7439372325249</v>
      </c>
      <c r="E376" s="6"/>
      <c r="F376" s="21">
        <v>0</v>
      </c>
      <c r="G376" s="6">
        <v>0</v>
      </c>
      <c r="H376" s="6"/>
      <c r="I376" s="6"/>
      <c r="J376" s="6">
        <f t="shared" si="79"/>
        <v>541.7439372325249</v>
      </c>
    </row>
    <row r="377" spans="1:10" hidden="1" outlineLevel="2" x14ac:dyDescent="0.2">
      <c r="A377" s="8"/>
      <c r="B377" s="7"/>
      <c r="C377" s="20" t="s">
        <v>48</v>
      </c>
      <c r="D377" s="6">
        <v>229.65930375992622</v>
      </c>
      <c r="E377" s="6"/>
      <c r="F377" s="21">
        <v>0</v>
      </c>
      <c r="G377" s="6">
        <v>0</v>
      </c>
      <c r="H377" s="6"/>
      <c r="I377" s="6">
        <v>929.55492850689484</v>
      </c>
      <c r="J377" s="6">
        <f t="shared" si="79"/>
        <v>1159.214232266821</v>
      </c>
    </row>
    <row r="378" spans="1:10" hidden="1" outlineLevel="2" x14ac:dyDescent="0.2">
      <c r="A378" s="8"/>
      <c r="B378" s="7"/>
      <c r="C378" s="20" t="s">
        <v>8</v>
      </c>
      <c r="D378" s="6">
        <v>70913.416186030081</v>
      </c>
      <c r="E378" s="6"/>
      <c r="F378" s="21">
        <v>0</v>
      </c>
      <c r="G378" s="6">
        <v>0</v>
      </c>
      <c r="H378" s="6"/>
      <c r="I378" s="6"/>
      <c r="J378" s="6">
        <f t="shared" si="79"/>
        <v>70913.416186030081</v>
      </c>
    </row>
    <row r="379" spans="1:10" hidden="1" outlineLevel="2" x14ac:dyDescent="0.2">
      <c r="A379" s="8"/>
      <c r="B379" s="7"/>
      <c r="C379" s="20" t="s">
        <v>3</v>
      </c>
      <c r="D379" s="6">
        <v>30359.967197488018</v>
      </c>
      <c r="E379" s="6"/>
      <c r="F379" s="21">
        <v>8378.5471350451717</v>
      </c>
      <c r="G379" s="6">
        <v>0</v>
      </c>
      <c r="H379" s="6"/>
      <c r="I379" s="6"/>
      <c r="J379" s="6">
        <f t="shared" si="79"/>
        <v>38738.514332533188</v>
      </c>
    </row>
    <row r="380" spans="1:10" hidden="1" outlineLevel="1" x14ac:dyDescent="0.2">
      <c r="A380" s="8" t="s">
        <v>0</v>
      </c>
      <c r="B380" s="17"/>
      <c r="C380" s="18" t="s">
        <v>45</v>
      </c>
      <c r="D380" s="19">
        <f>SUM(D381:D385)</f>
        <v>807792.31830054475</v>
      </c>
      <c r="E380" s="19">
        <f t="shared" ref="E380:J380" si="87">SUM(E381:E385)</f>
        <v>0</v>
      </c>
      <c r="F380" s="19">
        <f t="shared" si="87"/>
        <v>5530.5319274856156</v>
      </c>
      <c r="G380" s="19">
        <f t="shared" si="87"/>
        <v>105987.49545289768</v>
      </c>
      <c r="H380" s="19">
        <f t="shared" si="87"/>
        <v>0</v>
      </c>
      <c r="I380" s="19">
        <f t="shared" si="87"/>
        <v>59558.69095591292</v>
      </c>
      <c r="J380" s="19">
        <f t="shared" si="87"/>
        <v>978869.03663684102</v>
      </c>
    </row>
    <row r="381" spans="1:10" hidden="1" outlineLevel="2" x14ac:dyDescent="0.2">
      <c r="A381" s="8"/>
      <c r="B381" s="7"/>
      <c r="C381" s="20" t="s">
        <v>2</v>
      </c>
      <c r="D381" s="6">
        <v>365249.09766461048</v>
      </c>
      <c r="E381" s="6"/>
      <c r="F381" s="21">
        <v>0</v>
      </c>
      <c r="G381" s="6">
        <v>0</v>
      </c>
      <c r="H381" s="6"/>
      <c r="I381" s="6"/>
      <c r="J381" s="6">
        <f t="shared" si="79"/>
        <v>365249.09766461048</v>
      </c>
    </row>
    <row r="382" spans="1:10" hidden="1" outlineLevel="2" x14ac:dyDescent="0.2">
      <c r="A382" s="8"/>
      <c r="B382" s="7"/>
      <c r="C382" s="20" t="s">
        <v>48</v>
      </c>
      <c r="D382" s="6">
        <v>108.35376373767429</v>
      </c>
      <c r="E382" s="6"/>
      <c r="F382" s="21">
        <v>0</v>
      </c>
      <c r="G382" s="6">
        <v>0</v>
      </c>
      <c r="H382" s="6"/>
      <c r="I382" s="6">
        <v>59558.69095591292</v>
      </c>
      <c r="J382" s="6">
        <f t="shared" si="79"/>
        <v>59667.044719650592</v>
      </c>
    </row>
    <row r="383" spans="1:10" hidden="1" outlineLevel="2" x14ac:dyDescent="0.2">
      <c r="A383" s="8"/>
      <c r="B383" s="7"/>
      <c r="C383" s="20" t="s">
        <v>20</v>
      </c>
      <c r="D383" s="6">
        <v>8.1617424243283363</v>
      </c>
      <c r="E383" s="6"/>
      <c r="F383" s="21">
        <v>0</v>
      </c>
      <c r="G383" s="6">
        <v>0</v>
      </c>
      <c r="H383" s="6"/>
      <c r="I383" s="6"/>
      <c r="J383" s="6">
        <f t="shared" si="79"/>
        <v>8.1617424243283363</v>
      </c>
    </row>
    <row r="384" spans="1:10" hidden="1" outlineLevel="2" x14ac:dyDescent="0.2">
      <c r="A384" s="8"/>
      <c r="B384" s="7"/>
      <c r="C384" s="20" t="s">
        <v>8</v>
      </c>
      <c r="D384" s="6">
        <v>493637.77729901916</v>
      </c>
      <c r="E384" s="6"/>
      <c r="F384" s="21">
        <v>0</v>
      </c>
      <c r="G384" s="6">
        <v>0</v>
      </c>
      <c r="H384" s="6"/>
      <c r="I384" s="6"/>
      <c r="J384" s="6">
        <f t="shared" si="79"/>
        <v>493637.77729901916</v>
      </c>
    </row>
    <row r="385" spans="1:10" hidden="1" outlineLevel="2" x14ac:dyDescent="0.2">
      <c r="A385" s="8"/>
      <c r="B385" s="7"/>
      <c r="C385" s="20" t="s">
        <v>3</v>
      </c>
      <c r="D385" s="6">
        <v>-51211.072169246851</v>
      </c>
      <c r="E385" s="6"/>
      <c r="F385" s="21">
        <v>5530.5319274856156</v>
      </c>
      <c r="G385" s="6">
        <v>105987.49545289768</v>
      </c>
      <c r="H385" s="6"/>
      <c r="I385" s="6"/>
      <c r="J385" s="6">
        <f t="shared" si="79"/>
        <v>60306.955211136446</v>
      </c>
    </row>
    <row r="386" spans="1:10" hidden="1" outlineLevel="1" collapsed="1" x14ac:dyDescent="0.2">
      <c r="A386" s="8" t="s">
        <v>0</v>
      </c>
      <c r="B386" s="17"/>
      <c r="C386" s="18" t="s">
        <v>44</v>
      </c>
      <c r="D386" s="19">
        <f>SUM(D387:D392)</f>
        <v>19969653.213569999</v>
      </c>
      <c r="E386" s="19">
        <f t="shared" ref="E386:J386" si="88">SUM(E387:E392)</f>
        <v>0</v>
      </c>
      <c r="F386" s="19">
        <f t="shared" si="88"/>
        <v>567041.34884999995</v>
      </c>
      <c r="G386" s="19">
        <f t="shared" si="88"/>
        <v>3540662.2952500004</v>
      </c>
      <c r="H386" s="19">
        <f t="shared" si="88"/>
        <v>0</v>
      </c>
      <c r="I386" s="19">
        <f t="shared" si="88"/>
        <v>598631</v>
      </c>
      <c r="J386" s="19">
        <f t="shared" si="88"/>
        <v>24675987.857670002</v>
      </c>
    </row>
    <row r="387" spans="1:10" hidden="1" outlineLevel="1" x14ac:dyDescent="0.2">
      <c r="A387" s="8"/>
      <c r="B387" s="7"/>
      <c r="C387" s="20" t="s">
        <v>2</v>
      </c>
      <c r="D387" s="6">
        <v>11075966.15026</v>
      </c>
      <c r="E387" s="6"/>
      <c r="F387" s="21">
        <v>0</v>
      </c>
      <c r="G387" s="6">
        <v>0</v>
      </c>
      <c r="H387" s="6"/>
      <c r="I387" s="6"/>
      <c r="J387" s="6">
        <f t="shared" si="79"/>
        <v>11075966.15026</v>
      </c>
    </row>
    <row r="388" spans="1:10" hidden="1" outlineLevel="1" x14ac:dyDescent="0.2">
      <c r="A388" s="8"/>
      <c r="B388" s="7"/>
      <c r="C388" s="20" t="s">
        <v>30</v>
      </c>
      <c r="D388" s="6">
        <v>1812126.9997999999</v>
      </c>
      <c r="E388" s="6"/>
      <c r="F388" s="21">
        <v>0</v>
      </c>
      <c r="G388" s="6">
        <v>0</v>
      </c>
      <c r="H388" s="6"/>
      <c r="I388" s="6"/>
      <c r="J388" s="6">
        <f t="shared" si="79"/>
        <v>1812126.9997999999</v>
      </c>
    </row>
    <row r="389" spans="1:10" hidden="1" outlineLevel="1" x14ac:dyDescent="0.2">
      <c r="A389" s="8"/>
      <c r="B389" s="7"/>
      <c r="C389" s="20" t="s">
        <v>48</v>
      </c>
      <c r="D389" s="6">
        <v>15200</v>
      </c>
      <c r="E389" s="6"/>
      <c r="F389" s="21">
        <v>0</v>
      </c>
      <c r="G389" s="6">
        <v>0</v>
      </c>
      <c r="H389" s="6"/>
      <c r="I389" s="6">
        <v>598631</v>
      </c>
      <c r="J389" s="6">
        <f t="shared" si="79"/>
        <v>613831</v>
      </c>
    </row>
    <row r="390" spans="1:10" hidden="1" outlineLevel="1" x14ac:dyDescent="0.2">
      <c r="A390" s="8"/>
      <c r="B390" s="7"/>
      <c r="C390" s="20" t="s">
        <v>20</v>
      </c>
      <c r="D390" s="6">
        <v>11972</v>
      </c>
      <c r="E390" s="6"/>
      <c r="F390" s="21">
        <v>0</v>
      </c>
      <c r="G390" s="6">
        <v>0</v>
      </c>
      <c r="H390" s="6"/>
      <c r="I390" s="6"/>
      <c r="J390" s="6">
        <f t="shared" si="79"/>
        <v>11972</v>
      </c>
    </row>
    <row r="391" spans="1:10" hidden="1" outlineLevel="1" x14ac:dyDescent="0.2">
      <c r="A391" s="8"/>
      <c r="B391" s="7"/>
      <c r="C391" s="20" t="s">
        <v>8</v>
      </c>
      <c r="D391" s="6">
        <v>6989624.8235099996</v>
      </c>
      <c r="E391" s="6"/>
      <c r="F391" s="21">
        <v>0</v>
      </c>
      <c r="G391" s="6">
        <v>0</v>
      </c>
      <c r="H391" s="6"/>
      <c r="I391" s="6"/>
      <c r="J391" s="6">
        <f t="shared" si="79"/>
        <v>6989624.8235099996</v>
      </c>
    </row>
    <row r="392" spans="1:10" hidden="1" outlineLevel="1" x14ac:dyDescent="0.2">
      <c r="A392" s="8"/>
      <c r="B392" s="7"/>
      <c r="C392" s="20" t="s">
        <v>3</v>
      </c>
      <c r="D392" s="6">
        <v>64763.24</v>
      </c>
      <c r="E392" s="6"/>
      <c r="F392" s="21">
        <v>567041.34884999995</v>
      </c>
      <c r="G392" s="6">
        <v>3540662.2952500004</v>
      </c>
      <c r="H392" s="6"/>
      <c r="I392" s="6"/>
      <c r="J392" s="6">
        <f t="shared" si="79"/>
        <v>4172466.8841000004</v>
      </c>
    </row>
    <row r="393" spans="1:10" collapsed="1" x14ac:dyDescent="0.2">
      <c r="A393" s="8" t="s">
        <v>56</v>
      </c>
      <c r="B393" s="33" t="s">
        <v>40</v>
      </c>
      <c r="C393" s="15"/>
      <c r="D393" s="16">
        <f>D394+D401+D407</f>
        <v>4452218.7649222165</v>
      </c>
      <c r="E393" s="16">
        <f t="shared" ref="E393:J393" si="89">E394+E401+E407</f>
        <v>0</v>
      </c>
      <c r="F393" s="16">
        <f t="shared" si="89"/>
        <v>565583.35735961702</v>
      </c>
      <c r="G393" s="16">
        <f t="shared" si="89"/>
        <v>88220.920495149825</v>
      </c>
      <c r="H393" s="16">
        <f t="shared" si="89"/>
        <v>0</v>
      </c>
      <c r="I393" s="16">
        <f t="shared" si="89"/>
        <v>9643.0876638257996</v>
      </c>
      <c r="J393" s="16">
        <f t="shared" si="89"/>
        <v>5115666.1304408088</v>
      </c>
    </row>
    <row r="394" spans="1:10" hidden="1" outlineLevel="1" x14ac:dyDescent="0.2">
      <c r="A394" s="8" t="s">
        <v>0</v>
      </c>
      <c r="B394" s="17"/>
      <c r="C394" s="18" t="s">
        <v>31</v>
      </c>
      <c r="D394" s="19">
        <f>SUM(D395:D400)</f>
        <v>946046.69338130997</v>
      </c>
      <c r="E394" s="19">
        <f t="shared" ref="E394:J394" si="90">SUM(E395:E400)</f>
        <v>0</v>
      </c>
      <c r="F394" s="19">
        <f t="shared" si="90"/>
        <v>6855.1749286733238</v>
      </c>
      <c r="G394" s="19">
        <f t="shared" si="90"/>
        <v>0</v>
      </c>
      <c r="H394" s="19">
        <f t="shared" si="90"/>
        <v>0</v>
      </c>
      <c r="I394" s="19">
        <f t="shared" si="90"/>
        <v>1429.6470838563957</v>
      </c>
      <c r="J394" s="19">
        <f t="shared" si="90"/>
        <v>954331.51539383968</v>
      </c>
    </row>
    <row r="395" spans="1:10" hidden="1" outlineLevel="2" x14ac:dyDescent="0.2">
      <c r="A395" s="8"/>
      <c r="B395" s="7"/>
      <c r="C395" s="20" t="s">
        <v>2</v>
      </c>
      <c r="D395" s="6">
        <v>449219.21883616655</v>
      </c>
      <c r="E395" s="6"/>
      <c r="F395" s="21">
        <v>0</v>
      </c>
      <c r="G395" s="6">
        <v>0</v>
      </c>
      <c r="H395" s="6"/>
      <c r="I395" s="6"/>
      <c r="J395" s="6">
        <f t="shared" si="79"/>
        <v>449219.21883616655</v>
      </c>
    </row>
    <row r="396" spans="1:10" hidden="1" outlineLevel="2" x14ac:dyDescent="0.2">
      <c r="A396" s="8"/>
      <c r="B396" s="7"/>
      <c r="C396" s="20" t="s">
        <v>30</v>
      </c>
      <c r="D396" s="6">
        <v>2060.1937708036139</v>
      </c>
      <c r="E396" s="6"/>
      <c r="F396" s="21">
        <v>0</v>
      </c>
      <c r="G396" s="6">
        <v>0</v>
      </c>
      <c r="H396" s="6"/>
      <c r="I396" s="6"/>
      <c r="J396" s="6">
        <f t="shared" si="79"/>
        <v>2060.1937708036139</v>
      </c>
    </row>
    <row r="397" spans="1:10" hidden="1" outlineLevel="2" x14ac:dyDescent="0.2">
      <c r="A397" s="8"/>
      <c r="B397" s="7"/>
      <c r="C397" s="20" t="s">
        <v>48</v>
      </c>
      <c r="D397" s="6">
        <v>354.37573373888495</v>
      </c>
      <c r="E397" s="6"/>
      <c r="F397" s="21">
        <v>0</v>
      </c>
      <c r="G397" s="6">
        <v>0</v>
      </c>
      <c r="H397" s="6"/>
      <c r="I397" s="6">
        <v>1429.6470838563957</v>
      </c>
      <c r="J397" s="6">
        <f t="shared" si="79"/>
        <v>1784.0228175952807</v>
      </c>
    </row>
    <row r="398" spans="1:10" hidden="1" outlineLevel="2" x14ac:dyDescent="0.2">
      <c r="A398" s="8"/>
      <c r="B398" s="7"/>
      <c r="C398" s="20" t="s">
        <v>20</v>
      </c>
      <c r="D398" s="6">
        <v>3121.9998999999998</v>
      </c>
      <c r="E398" s="6"/>
      <c r="F398" s="21">
        <v>0</v>
      </c>
      <c r="G398" s="6">
        <v>0</v>
      </c>
      <c r="H398" s="6"/>
      <c r="I398" s="6"/>
      <c r="J398" s="6">
        <f t="shared" si="79"/>
        <v>3121.9998999999998</v>
      </c>
    </row>
    <row r="399" spans="1:10" hidden="1" outlineLevel="2" x14ac:dyDescent="0.2">
      <c r="A399" s="8"/>
      <c r="B399" s="7"/>
      <c r="C399" s="20" t="s">
        <v>8</v>
      </c>
      <c r="D399" s="6">
        <v>306534.31411058671</v>
      </c>
      <c r="E399" s="6"/>
      <c r="F399" s="21">
        <v>0</v>
      </c>
      <c r="G399" s="6">
        <v>0</v>
      </c>
      <c r="H399" s="6"/>
      <c r="I399" s="6"/>
      <c r="J399" s="6">
        <f t="shared" si="79"/>
        <v>306534.31411058671</v>
      </c>
    </row>
    <row r="400" spans="1:10" hidden="1" outlineLevel="2" x14ac:dyDescent="0.2">
      <c r="A400" s="8"/>
      <c r="B400" s="7"/>
      <c r="C400" s="20" t="s">
        <v>3</v>
      </c>
      <c r="D400" s="6">
        <v>184756.59103001424</v>
      </c>
      <c r="E400" s="6"/>
      <c r="F400" s="21">
        <v>6855.1749286733238</v>
      </c>
      <c r="G400" s="6">
        <v>0</v>
      </c>
      <c r="H400" s="6"/>
      <c r="I400" s="6"/>
      <c r="J400" s="6">
        <f t="shared" si="79"/>
        <v>191611.76595868755</v>
      </c>
    </row>
    <row r="401" spans="1:10" hidden="1" outlineLevel="1" x14ac:dyDescent="0.2">
      <c r="A401" s="8" t="s">
        <v>0</v>
      </c>
      <c r="B401" s="17"/>
      <c r="C401" s="18" t="s">
        <v>45</v>
      </c>
      <c r="D401" s="19">
        <f>SUM(D402:D406)</f>
        <v>409918.19401090627</v>
      </c>
      <c r="E401" s="19">
        <f t="shared" ref="E401:J401" si="91">SUM(E402:E406)</f>
        <v>0</v>
      </c>
      <c r="F401" s="19">
        <f t="shared" si="91"/>
        <v>4481.2060909437714</v>
      </c>
      <c r="G401" s="19">
        <f t="shared" si="91"/>
        <v>88220.920495149825</v>
      </c>
      <c r="H401" s="19">
        <f t="shared" si="91"/>
        <v>0</v>
      </c>
      <c r="I401" s="19">
        <f t="shared" si="91"/>
        <v>8213.4405799694032</v>
      </c>
      <c r="J401" s="19">
        <f t="shared" si="91"/>
        <v>510833.76117696933</v>
      </c>
    </row>
    <row r="402" spans="1:10" hidden="1" outlineLevel="2" x14ac:dyDescent="0.2">
      <c r="A402" s="8"/>
      <c r="B402" s="7"/>
      <c r="C402" s="20" t="s">
        <v>2</v>
      </c>
      <c r="D402" s="6">
        <v>177117.89961745415</v>
      </c>
      <c r="E402" s="6"/>
      <c r="F402" s="21">
        <v>0</v>
      </c>
      <c r="G402" s="6">
        <v>0</v>
      </c>
      <c r="H402" s="6"/>
      <c r="I402" s="6"/>
      <c r="J402" s="6">
        <f t="shared" si="79"/>
        <v>177117.89961745415</v>
      </c>
    </row>
    <row r="403" spans="1:10" hidden="1" outlineLevel="2" x14ac:dyDescent="0.2">
      <c r="A403" s="8"/>
      <c r="B403" s="7"/>
      <c r="C403" s="20" t="s">
        <v>48</v>
      </c>
      <c r="D403" s="6">
        <v>89.464347924255264</v>
      </c>
      <c r="E403" s="6"/>
      <c r="F403" s="21">
        <v>0</v>
      </c>
      <c r="G403" s="6">
        <v>0</v>
      </c>
      <c r="H403" s="6"/>
      <c r="I403" s="6">
        <v>8213.4405799694032</v>
      </c>
      <c r="J403" s="6">
        <f t="shared" si="79"/>
        <v>8302.9049278936582</v>
      </c>
    </row>
    <row r="404" spans="1:10" hidden="1" outlineLevel="2" x14ac:dyDescent="0.2">
      <c r="A404" s="8"/>
      <c r="B404" s="7"/>
      <c r="C404" s="20" t="s">
        <v>20</v>
      </c>
      <c r="D404" s="6">
        <v>0.39545454545870812</v>
      </c>
      <c r="E404" s="6"/>
      <c r="F404" s="21">
        <v>0</v>
      </c>
      <c r="G404" s="6">
        <v>0</v>
      </c>
      <c r="H404" s="6"/>
      <c r="I404" s="6"/>
      <c r="J404" s="6">
        <f t="shared" si="79"/>
        <v>0.39545454545870812</v>
      </c>
    </row>
    <row r="405" spans="1:10" hidden="1" outlineLevel="2" x14ac:dyDescent="0.2">
      <c r="A405" s="8"/>
      <c r="B405" s="7"/>
      <c r="C405" s="20" t="s">
        <v>8</v>
      </c>
      <c r="D405" s="6">
        <v>242524.8326238528</v>
      </c>
      <c r="E405" s="6"/>
      <c r="F405" s="21">
        <v>0</v>
      </c>
      <c r="G405" s="6">
        <v>0</v>
      </c>
      <c r="H405" s="6"/>
      <c r="I405" s="6"/>
      <c r="J405" s="6">
        <f t="shared" si="79"/>
        <v>242524.8326238528</v>
      </c>
    </row>
    <row r="406" spans="1:10" hidden="1" outlineLevel="2" x14ac:dyDescent="0.2">
      <c r="A406" s="8"/>
      <c r="B406" s="7"/>
      <c r="C406" s="20" t="s">
        <v>3</v>
      </c>
      <c r="D406" s="6">
        <v>-9814.3980328703474</v>
      </c>
      <c r="E406" s="6"/>
      <c r="F406" s="21">
        <v>4481.2060909437714</v>
      </c>
      <c r="G406" s="6">
        <v>88220.920495149825</v>
      </c>
      <c r="H406" s="6"/>
      <c r="I406" s="6"/>
      <c r="J406" s="6">
        <f t="shared" si="79"/>
        <v>82887.728553223249</v>
      </c>
    </row>
    <row r="407" spans="1:10" hidden="1" outlineLevel="1" collapsed="1" x14ac:dyDescent="0.2">
      <c r="A407" s="8" t="s">
        <v>0</v>
      </c>
      <c r="B407" s="17"/>
      <c r="C407" s="18" t="s">
        <v>44</v>
      </c>
      <c r="D407" s="19">
        <f>SUM(D408:D412)</f>
        <v>3096253.8775299997</v>
      </c>
      <c r="E407" s="19">
        <f t="shared" ref="E407:J407" si="92">SUM(E408:E412)</f>
        <v>0</v>
      </c>
      <c r="F407" s="19">
        <f t="shared" si="92"/>
        <v>554246.97633999994</v>
      </c>
      <c r="G407" s="19">
        <f t="shared" si="92"/>
        <v>0</v>
      </c>
      <c r="H407" s="19">
        <f t="shared" si="92"/>
        <v>0</v>
      </c>
      <c r="I407" s="19">
        <f t="shared" si="92"/>
        <v>0</v>
      </c>
      <c r="J407" s="19">
        <f t="shared" si="92"/>
        <v>3650500.8538699998</v>
      </c>
    </row>
    <row r="408" spans="1:10" hidden="1" outlineLevel="1" x14ac:dyDescent="0.2">
      <c r="A408" s="8"/>
      <c r="B408" s="7"/>
      <c r="C408" s="20" t="s">
        <v>2</v>
      </c>
      <c r="D408" s="6">
        <v>2464978.4286399996</v>
      </c>
      <c r="E408" s="6"/>
      <c r="F408" s="21">
        <v>0</v>
      </c>
      <c r="G408" s="6">
        <v>0</v>
      </c>
      <c r="H408" s="6"/>
      <c r="I408" s="6"/>
      <c r="J408" s="6">
        <f t="shared" ref="J408:J469" si="93">SUM(D408:I408)</f>
        <v>2464978.4286399996</v>
      </c>
    </row>
    <row r="409" spans="1:10" hidden="1" outlineLevel="1" x14ac:dyDescent="0.2">
      <c r="A409" s="8"/>
      <c r="B409" s="7"/>
      <c r="C409" s="20" t="s">
        <v>30</v>
      </c>
      <c r="D409" s="6">
        <v>2789</v>
      </c>
      <c r="E409" s="6"/>
      <c r="F409" s="21">
        <v>0</v>
      </c>
      <c r="G409" s="6">
        <v>0</v>
      </c>
      <c r="H409" s="6"/>
      <c r="I409" s="6"/>
      <c r="J409" s="6">
        <f t="shared" si="93"/>
        <v>2789</v>
      </c>
    </row>
    <row r="410" spans="1:10" hidden="1" outlineLevel="1" x14ac:dyDescent="0.2">
      <c r="A410" s="8"/>
      <c r="B410" s="7"/>
      <c r="C410" s="20" t="s">
        <v>48</v>
      </c>
      <c r="D410" s="6">
        <v>260</v>
      </c>
      <c r="E410" s="6"/>
      <c r="F410" s="21">
        <v>0</v>
      </c>
      <c r="G410" s="6">
        <v>0</v>
      </c>
      <c r="H410" s="6"/>
      <c r="I410" s="6"/>
      <c r="J410" s="6">
        <f t="shared" si="93"/>
        <v>260</v>
      </c>
    </row>
    <row r="411" spans="1:10" hidden="1" outlineLevel="1" x14ac:dyDescent="0.2">
      <c r="A411" s="8"/>
      <c r="B411" s="7"/>
      <c r="C411" s="20" t="s">
        <v>8</v>
      </c>
      <c r="D411" s="6">
        <v>73664.528890000016</v>
      </c>
      <c r="E411" s="6"/>
      <c r="F411" s="21">
        <v>0</v>
      </c>
      <c r="G411" s="6">
        <v>0</v>
      </c>
      <c r="H411" s="6"/>
      <c r="I411" s="6"/>
      <c r="J411" s="6">
        <f t="shared" si="93"/>
        <v>73664.528890000016</v>
      </c>
    </row>
    <row r="412" spans="1:10" hidden="1" outlineLevel="1" x14ac:dyDescent="0.2">
      <c r="A412" s="8"/>
      <c r="B412" s="7"/>
      <c r="C412" s="20" t="s">
        <v>3</v>
      </c>
      <c r="D412" s="6">
        <v>554561.91999999993</v>
      </c>
      <c r="E412" s="6"/>
      <c r="F412" s="21">
        <v>554246.97633999994</v>
      </c>
      <c r="G412" s="6">
        <v>0</v>
      </c>
      <c r="H412" s="6"/>
      <c r="I412" s="6"/>
      <c r="J412" s="6">
        <f t="shared" si="93"/>
        <v>1108808.89634</v>
      </c>
    </row>
    <row r="413" spans="1:10" collapsed="1" x14ac:dyDescent="0.2">
      <c r="A413" s="8" t="s">
        <v>56</v>
      </c>
      <c r="B413" s="33" t="s">
        <v>46</v>
      </c>
      <c r="C413" s="15"/>
      <c r="D413" s="16">
        <f>D414</f>
        <v>2370287.2407194949</v>
      </c>
      <c r="E413" s="16">
        <f t="shared" ref="E413:J413" si="94">E414</f>
        <v>0</v>
      </c>
      <c r="F413" s="16">
        <f t="shared" si="94"/>
        <v>2392.2050717679494</v>
      </c>
      <c r="G413" s="16">
        <f t="shared" si="94"/>
        <v>519.4246223751619</v>
      </c>
      <c r="H413" s="16">
        <f t="shared" si="94"/>
        <v>0</v>
      </c>
      <c r="I413" s="16">
        <f t="shared" si="94"/>
        <v>228180.02032523285</v>
      </c>
      <c r="J413" s="16">
        <f t="shared" si="94"/>
        <v>2601378.8907388705</v>
      </c>
    </row>
    <row r="414" spans="1:10" hidden="1" outlineLevel="1" collapsed="1" x14ac:dyDescent="0.2">
      <c r="A414" s="8" t="s">
        <v>0</v>
      </c>
      <c r="B414" s="17"/>
      <c r="C414" s="18" t="s">
        <v>45</v>
      </c>
      <c r="D414" s="19">
        <f>SUM(D415:D419)</f>
        <v>2370287.2407194949</v>
      </c>
      <c r="E414" s="19">
        <f t="shared" ref="E414:J414" si="95">SUM(E415:E419)</f>
        <v>0</v>
      </c>
      <c r="F414" s="19">
        <f t="shared" si="95"/>
        <v>2392.2050717679494</v>
      </c>
      <c r="G414" s="19">
        <f t="shared" si="95"/>
        <v>519.4246223751619</v>
      </c>
      <c r="H414" s="19">
        <f t="shared" si="95"/>
        <v>0</v>
      </c>
      <c r="I414" s="19">
        <f t="shared" si="95"/>
        <v>228180.02032523285</v>
      </c>
      <c r="J414" s="19">
        <f t="shared" si="95"/>
        <v>2601378.8907388705</v>
      </c>
    </row>
    <row r="415" spans="1:10" hidden="1" outlineLevel="1" x14ac:dyDescent="0.2">
      <c r="A415" s="8"/>
      <c r="B415" s="7"/>
      <c r="C415" s="20" t="s">
        <v>2</v>
      </c>
      <c r="D415" s="6">
        <v>367356.78367213998</v>
      </c>
      <c r="E415" s="6"/>
      <c r="F415" s="21">
        <v>0</v>
      </c>
      <c r="G415" s="6">
        <v>0</v>
      </c>
      <c r="H415" s="6"/>
      <c r="I415" s="6"/>
      <c r="J415" s="6">
        <f t="shared" si="93"/>
        <v>367356.78367213998</v>
      </c>
    </row>
    <row r="416" spans="1:10" hidden="1" outlineLevel="1" x14ac:dyDescent="0.2">
      <c r="A416" s="8"/>
      <c r="B416" s="7"/>
      <c r="C416" s="20" t="s">
        <v>48</v>
      </c>
      <c r="D416" s="6">
        <v>248.42152395211377</v>
      </c>
      <c r="E416" s="6"/>
      <c r="F416" s="21">
        <v>0</v>
      </c>
      <c r="G416" s="6">
        <v>0</v>
      </c>
      <c r="H416" s="6"/>
      <c r="I416" s="6">
        <v>228180.02032523285</v>
      </c>
      <c r="J416" s="6">
        <f t="shared" si="93"/>
        <v>228428.44184918495</v>
      </c>
    </row>
    <row r="417" spans="1:10" hidden="1" outlineLevel="1" x14ac:dyDescent="0.2">
      <c r="A417" s="8"/>
      <c r="B417" s="7"/>
      <c r="C417" s="20" t="s">
        <v>20</v>
      </c>
      <c r="D417" s="6">
        <v>399.00000000419993</v>
      </c>
      <c r="E417" s="6"/>
      <c r="F417" s="21">
        <v>0</v>
      </c>
      <c r="G417" s="6">
        <v>0</v>
      </c>
      <c r="H417" s="6"/>
      <c r="I417" s="6"/>
      <c r="J417" s="6">
        <f t="shared" si="93"/>
        <v>399.00000000419993</v>
      </c>
    </row>
    <row r="418" spans="1:10" hidden="1" outlineLevel="1" x14ac:dyDescent="0.2">
      <c r="A418" s="8"/>
      <c r="B418" s="7"/>
      <c r="C418" s="20" t="s">
        <v>8</v>
      </c>
      <c r="D418" s="6">
        <v>1894689.9227892992</v>
      </c>
      <c r="E418" s="6"/>
      <c r="F418" s="21">
        <v>0</v>
      </c>
      <c r="G418" s="6">
        <v>0</v>
      </c>
      <c r="H418" s="6"/>
      <c r="I418" s="6"/>
      <c r="J418" s="6">
        <f t="shared" si="93"/>
        <v>1894689.9227892992</v>
      </c>
    </row>
    <row r="419" spans="1:10" hidden="1" outlineLevel="1" x14ac:dyDescent="0.2">
      <c r="A419" s="8"/>
      <c r="B419" s="7"/>
      <c r="C419" s="20" t="s">
        <v>3</v>
      </c>
      <c r="D419" s="6">
        <v>107593.1127340992</v>
      </c>
      <c r="E419" s="6"/>
      <c r="F419" s="21">
        <v>2392.2050717679494</v>
      </c>
      <c r="G419" s="6">
        <v>519.4246223751619</v>
      </c>
      <c r="H419" s="6"/>
      <c r="I419" s="6"/>
      <c r="J419" s="6">
        <f t="shared" si="93"/>
        <v>110504.74242824232</v>
      </c>
    </row>
    <row r="420" spans="1:10" x14ac:dyDescent="0.2">
      <c r="A420" s="8" t="s">
        <v>57</v>
      </c>
      <c r="B420" s="9" t="s">
        <v>32</v>
      </c>
      <c r="C420" s="10"/>
      <c r="D420" s="11">
        <f>D421+D447+D470</f>
        <v>17291196.504960068</v>
      </c>
      <c r="E420" s="11">
        <f t="shared" ref="E420:J420" si="96">E421+E447+E470</f>
        <v>0</v>
      </c>
      <c r="F420" s="11">
        <f t="shared" si="96"/>
        <v>1489014.2968643666</v>
      </c>
      <c r="G420" s="11">
        <f t="shared" si="96"/>
        <v>1482764.9840908884</v>
      </c>
      <c r="H420" s="11">
        <f t="shared" si="96"/>
        <v>0</v>
      </c>
      <c r="I420" s="11">
        <f t="shared" si="96"/>
        <v>653600.60979295266</v>
      </c>
      <c r="J420" s="11">
        <f t="shared" si="96"/>
        <v>20916576.39570827</v>
      </c>
    </row>
    <row r="421" spans="1:10" x14ac:dyDescent="0.2">
      <c r="A421" s="8" t="s">
        <v>55</v>
      </c>
      <c r="B421" s="12" t="s">
        <v>35</v>
      </c>
      <c r="C421" s="22"/>
      <c r="D421" s="23">
        <f>D422+D435</f>
        <v>4664668.0585807692</v>
      </c>
      <c r="E421" s="23">
        <f t="shared" ref="E421:J421" si="97">E422+E435</f>
        <v>0</v>
      </c>
      <c r="F421" s="23">
        <f t="shared" si="97"/>
        <v>955972.57390526182</v>
      </c>
      <c r="G421" s="23">
        <f t="shared" si="97"/>
        <v>2976.7945346625247</v>
      </c>
      <c r="H421" s="23">
        <f t="shared" si="97"/>
        <v>0</v>
      </c>
      <c r="I421" s="23">
        <f t="shared" si="97"/>
        <v>7544.8000663972334</v>
      </c>
      <c r="J421" s="23">
        <f t="shared" si="97"/>
        <v>5631162.2270870907</v>
      </c>
    </row>
    <row r="422" spans="1:10" collapsed="1" x14ac:dyDescent="0.2">
      <c r="A422" s="8" t="s">
        <v>56</v>
      </c>
      <c r="B422" s="34" t="s">
        <v>36</v>
      </c>
      <c r="C422" s="25"/>
      <c r="D422" s="26">
        <v>3877803.5316198491</v>
      </c>
      <c r="E422" s="26"/>
      <c r="F422" s="26">
        <v>955951.28458032315</v>
      </c>
      <c r="G422" s="27">
        <v>1989.5057158948077</v>
      </c>
      <c r="H422" s="26"/>
      <c r="I422" s="26">
        <v>5042.4786402271911</v>
      </c>
      <c r="J422" s="26">
        <f t="shared" si="93"/>
        <v>4840786.8005562946</v>
      </c>
    </row>
    <row r="423" spans="1:10" hidden="1" outlineLevel="1" x14ac:dyDescent="0.2">
      <c r="A423" s="8" t="s">
        <v>0</v>
      </c>
      <c r="B423" s="17"/>
      <c r="C423" s="18" t="s">
        <v>31</v>
      </c>
      <c r="D423" s="19">
        <f>SUM(D424:D429)</f>
        <v>3853482.3946692441</v>
      </c>
      <c r="E423" s="19">
        <f t="shared" ref="E423:J423" si="98">SUM(E424:E429)</f>
        <v>0</v>
      </c>
      <c r="F423" s="19">
        <f t="shared" si="98"/>
        <v>955908.38402999996</v>
      </c>
      <c r="G423" s="19">
        <f t="shared" si="98"/>
        <v>0</v>
      </c>
      <c r="H423" s="19">
        <f t="shared" si="98"/>
        <v>0</v>
      </c>
      <c r="I423" s="19">
        <f t="shared" si="98"/>
        <v>1043.7920000000001</v>
      </c>
      <c r="J423" s="19">
        <f t="shared" si="98"/>
        <v>4810434.5706992438</v>
      </c>
    </row>
    <row r="424" spans="1:10" hidden="1" outlineLevel="2" x14ac:dyDescent="0.2">
      <c r="A424" s="8"/>
      <c r="B424" s="7"/>
      <c r="C424" s="20" t="s">
        <v>2</v>
      </c>
      <c r="D424" s="28">
        <v>258034.19363841772</v>
      </c>
      <c r="E424" s="28"/>
      <c r="F424" s="28">
        <v>0</v>
      </c>
      <c r="G424" s="6">
        <v>0</v>
      </c>
      <c r="H424" s="28"/>
      <c r="I424" s="28"/>
      <c r="J424" s="28">
        <f t="shared" si="93"/>
        <v>258034.19363841772</v>
      </c>
    </row>
    <row r="425" spans="1:10" hidden="1" outlineLevel="2" x14ac:dyDescent="0.2">
      <c r="A425" s="8"/>
      <c r="B425" s="7"/>
      <c r="C425" s="20" t="s">
        <v>30</v>
      </c>
      <c r="D425" s="28">
        <v>2564.1</v>
      </c>
      <c r="E425" s="28"/>
      <c r="F425" s="28">
        <v>0</v>
      </c>
      <c r="G425" s="6">
        <v>0</v>
      </c>
      <c r="H425" s="28"/>
      <c r="I425" s="28"/>
      <c r="J425" s="28">
        <f t="shared" si="93"/>
        <v>2564.1</v>
      </c>
    </row>
    <row r="426" spans="1:10" hidden="1" outlineLevel="2" x14ac:dyDescent="0.2">
      <c r="A426" s="8"/>
      <c r="B426" s="7"/>
      <c r="C426" s="20" t="s">
        <v>48</v>
      </c>
      <c r="D426" s="28">
        <v>258.39715706799996</v>
      </c>
      <c r="E426" s="28"/>
      <c r="F426" s="28">
        <v>0</v>
      </c>
      <c r="G426" s="6">
        <v>0</v>
      </c>
      <c r="H426" s="28"/>
      <c r="I426" s="28">
        <v>1043.7920000000001</v>
      </c>
      <c r="J426" s="28">
        <f t="shared" si="93"/>
        <v>1302.189157068</v>
      </c>
    </row>
    <row r="427" spans="1:10" hidden="1" outlineLevel="2" x14ac:dyDescent="0.2">
      <c r="A427" s="8"/>
      <c r="B427" s="7"/>
      <c r="C427" s="20" t="s">
        <v>20</v>
      </c>
      <c r="D427" s="28">
        <v>3062356.9979000003</v>
      </c>
      <c r="E427" s="28"/>
      <c r="F427" s="28">
        <v>0</v>
      </c>
      <c r="G427" s="6">
        <v>0</v>
      </c>
      <c r="H427" s="28"/>
      <c r="I427" s="28"/>
      <c r="J427" s="28">
        <f t="shared" si="93"/>
        <v>3062356.9979000003</v>
      </c>
    </row>
    <row r="428" spans="1:10" hidden="1" outlineLevel="2" x14ac:dyDescent="0.2">
      <c r="A428" s="8"/>
      <c r="B428" s="7"/>
      <c r="C428" s="20" t="s">
        <v>8</v>
      </c>
      <c r="D428" s="28">
        <v>58472.643932948864</v>
      </c>
      <c r="E428" s="28"/>
      <c r="F428" s="28">
        <v>0</v>
      </c>
      <c r="G428" s="6">
        <v>0</v>
      </c>
      <c r="H428" s="28"/>
      <c r="I428" s="28"/>
      <c r="J428" s="28">
        <f t="shared" si="93"/>
        <v>58472.643932948864</v>
      </c>
    </row>
    <row r="429" spans="1:10" hidden="1" outlineLevel="2" x14ac:dyDescent="0.2">
      <c r="A429" s="8"/>
      <c r="B429" s="7"/>
      <c r="C429" s="20" t="s">
        <v>3</v>
      </c>
      <c r="D429" s="28">
        <v>471796.06204080884</v>
      </c>
      <c r="E429" s="28"/>
      <c r="F429" s="28">
        <v>955908.38402999996</v>
      </c>
      <c r="G429" s="6">
        <v>0</v>
      </c>
      <c r="H429" s="28"/>
      <c r="I429" s="28"/>
      <c r="J429" s="28">
        <f t="shared" si="93"/>
        <v>1427704.4460708089</v>
      </c>
    </row>
    <row r="430" spans="1:10" hidden="1" outlineLevel="1" collapsed="1" x14ac:dyDescent="0.2">
      <c r="A430" s="8" t="s">
        <v>0</v>
      </c>
      <c r="B430" s="17"/>
      <c r="C430" s="18" t="s">
        <v>45</v>
      </c>
      <c r="D430" s="19">
        <f>SUM(D431:D434)</f>
        <v>24321.136950604945</v>
      </c>
      <c r="E430" s="19">
        <f t="shared" ref="E430:J430" si="99">SUM(E431:E434)</f>
        <v>0</v>
      </c>
      <c r="F430" s="19">
        <f t="shared" si="99"/>
        <v>42.90055032314033</v>
      </c>
      <c r="G430" s="19">
        <f t="shared" si="99"/>
        <v>1989.5057158948077</v>
      </c>
      <c r="H430" s="19">
        <f t="shared" si="99"/>
        <v>0</v>
      </c>
      <c r="I430" s="19">
        <f t="shared" si="99"/>
        <v>3998.6866402271908</v>
      </c>
      <c r="J430" s="19">
        <f t="shared" si="99"/>
        <v>30352.229857050086</v>
      </c>
    </row>
    <row r="431" spans="1:10" hidden="1" outlineLevel="1" x14ac:dyDescent="0.2">
      <c r="A431" s="8"/>
      <c r="B431" s="7"/>
      <c r="C431" s="20" t="s">
        <v>2</v>
      </c>
      <c r="D431" s="28">
        <v>12541.905533714604</v>
      </c>
      <c r="E431" s="28"/>
      <c r="F431" s="28">
        <v>0</v>
      </c>
      <c r="G431" s="6">
        <v>0</v>
      </c>
      <c r="H431" s="28"/>
      <c r="I431" s="28"/>
      <c r="J431" s="28">
        <f t="shared" si="93"/>
        <v>12541.905533714604</v>
      </c>
    </row>
    <row r="432" spans="1:10" hidden="1" outlineLevel="1" x14ac:dyDescent="0.2">
      <c r="A432" s="8"/>
      <c r="B432" s="7"/>
      <c r="C432" s="20" t="s">
        <v>48</v>
      </c>
      <c r="D432" s="28">
        <v>4.7388161201968249</v>
      </c>
      <c r="E432" s="28"/>
      <c r="F432" s="28">
        <v>0</v>
      </c>
      <c r="G432" s="6">
        <v>0</v>
      </c>
      <c r="H432" s="28"/>
      <c r="I432" s="28">
        <v>3998.6866402271908</v>
      </c>
      <c r="J432" s="28">
        <f t="shared" si="93"/>
        <v>4003.4254563473878</v>
      </c>
    </row>
    <row r="433" spans="1:10" hidden="1" outlineLevel="1" x14ac:dyDescent="0.2">
      <c r="A433" s="8"/>
      <c r="B433" s="7"/>
      <c r="C433" s="20" t="s">
        <v>8</v>
      </c>
      <c r="D433" s="28">
        <v>13480.27295883017</v>
      </c>
      <c r="E433" s="28"/>
      <c r="F433" s="28">
        <v>0</v>
      </c>
      <c r="G433" s="6">
        <v>0</v>
      </c>
      <c r="H433" s="28"/>
      <c r="I433" s="28"/>
      <c r="J433" s="28">
        <f t="shared" si="93"/>
        <v>13480.27295883017</v>
      </c>
    </row>
    <row r="434" spans="1:10" hidden="1" outlineLevel="1" x14ac:dyDescent="0.2">
      <c r="A434" s="8"/>
      <c r="B434" s="7"/>
      <c r="C434" s="20" t="s">
        <v>3</v>
      </c>
      <c r="D434" s="28">
        <v>-1705.7803580600234</v>
      </c>
      <c r="E434" s="28"/>
      <c r="F434" s="28">
        <v>42.90055032314033</v>
      </c>
      <c r="G434" s="6">
        <v>1989.5057158948077</v>
      </c>
      <c r="H434" s="28"/>
      <c r="I434" s="28"/>
      <c r="J434" s="28">
        <f t="shared" si="93"/>
        <v>326.62590815792464</v>
      </c>
    </row>
    <row r="435" spans="1:10" collapsed="1" x14ac:dyDescent="0.2">
      <c r="A435" s="8" t="s">
        <v>56</v>
      </c>
      <c r="B435" s="34" t="s">
        <v>37</v>
      </c>
      <c r="C435" s="25"/>
      <c r="D435" s="26">
        <f>D436+D442</f>
        <v>786864.52696091961</v>
      </c>
      <c r="E435" s="26">
        <f t="shared" ref="E435:J435" si="100">E436+E442</f>
        <v>0</v>
      </c>
      <c r="F435" s="26">
        <f t="shared" si="100"/>
        <v>21.289324938666159</v>
      </c>
      <c r="G435" s="26">
        <f t="shared" si="100"/>
        <v>987.28881876771675</v>
      </c>
      <c r="H435" s="26">
        <f t="shared" si="100"/>
        <v>0</v>
      </c>
      <c r="I435" s="26">
        <f t="shared" si="100"/>
        <v>2502.3214261700423</v>
      </c>
      <c r="J435" s="26">
        <f t="shared" si="100"/>
        <v>790375.42653079599</v>
      </c>
    </row>
    <row r="436" spans="1:10" hidden="1" outlineLevel="1" x14ac:dyDescent="0.2">
      <c r="A436" s="8" t="s">
        <v>0</v>
      </c>
      <c r="B436" s="17"/>
      <c r="C436" s="18" t="s">
        <v>31</v>
      </c>
      <c r="D436" s="19">
        <f>SUM(D437:D441)</f>
        <v>774795.50197348953</v>
      </c>
      <c r="E436" s="19">
        <f t="shared" ref="E436:J436" si="101">SUM(E437:E441)</f>
        <v>0</v>
      </c>
      <c r="F436" s="19">
        <f t="shared" si="101"/>
        <v>0</v>
      </c>
      <c r="G436" s="19">
        <f t="shared" si="101"/>
        <v>0</v>
      </c>
      <c r="H436" s="19">
        <f t="shared" si="101"/>
        <v>0</v>
      </c>
      <c r="I436" s="19">
        <f t="shared" si="101"/>
        <v>517.98000000000013</v>
      </c>
      <c r="J436" s="19">
        <f t="shared" si="101"/>
        <v>775313.48197348951</v>
      </c>
    </row>
    <row r="437" spans="1:10" hidden="1" outlineLevel="2" x14ac:dyDescent="0.2">
      <c r="A437" s="8"/>
      <c r="B437" s="7"/>
      <c r="C437" s="20" t="s">
        <v>2</v>
      </c>
      <c r="D437" s="28">
        <v>124935.52429419332</v>
      </c>
      <c r="E437" s="28"/>
      <c r="F437" s="28">
        <v>0</v>
      </c>
      <c r="G437" s="6">
        <v>0</v>
      </c>
      <c r="H437" s="28"/>
      <c r="I437" s="28"/>
      <c r="J437" s="28">
        <f t="shared" si="93"/>
        <v>124935.52429419332</v>
      </c>
    </row>
    <row r="438" spans="1:10" hidden="1" outlineLevel="2" x14ac:dyDescent="0.2">
      <c r="A438" s="8"/>
      <c r="B438" s="7"/>
      <c r="C438" s="20" t="s">
        <v>48</v>
      </c>
      <c r="D438" s="28">
        <v>128.22914854499999</v>
      </c>
      <c r="E438" s="28"/>
      <c r="F438" s="28">
        <v>0</v>
      </c>
      <c r="G438" s="6">
        <v>0</v>
      </c>
      <c r="H438" s="28"/>
      <c r="I438" s="28">
        <v>517.98000000000013</v>
      </c>
      <c r="J438" s="28">
        <f t="shared" si="93"/>
        <v>646.20914854500006</v>
      </c>
    </row>
    <row r="439" spans="1:10" hidden="1" outlineLevel="2" x14ac:dyDescent="0.2">
      <c r="A439" s="8"/>
      <c r="B439" s="7"/>
      <c r="C439" s="20" t="s">
        <v>20</v>
      </c>
      <c r="D439" s="28">
        <v>608391.99789999996</v>
      </c>
      <c r="E439" s="28"/>
      <c r="F439" s="28">
        <v>0</v>
      </c>
      <c r="G439" s="6">
        <v>0</v>
      </c>
      <c r="H439" s="28"/>
      <c r="I439" s="28"/>
      <c r="J439" s="28">
        <f t="shared" si="93"/>
        <v>608391.99789999996</v>
      </c>
    </row>
    <row r="440" spans="1:10" hidden="1" outlineLevel="2" x14ac:dyDescent="0.2">
      <c r="A440" s="8"/>
      <c r="B440" s="7"/>
      <c r="C440" s="20" t="s">
        <v>8</v>
      </c>
      <c r="D440" s="28">
        <v>25329.313034373252</v>
      </c>
      <c r="E440" s="28"/>
      <c r="F440" s="28">
        <v>0</v>
      </c>
      <c r="G440" s="6">
        <v>0</v>
      </c>
      <c r="H440" s="28"/>
      <c r="I440" s="28"/>
      <c r="J440" s="28">
        <f t="shared" si="93"/>
        <v>25329.313034373252</v>
      </c>
    </row>
    <row r="441" spans="1:10" hidden="1" outlineLevel="2" x14ac:dyDescent="0.2">
      <c r="A441" s="8"/>
      <c r="B441" s="7"/>
      <c r="C441" s="20" t="s">
        <v>3</v>
      </c>
      <c r="D441" s="28">
        <v>16010.437596378053</v>
      </c>
      <c r="E441" s="28"/>
      <c r="F441" s="28">
        <v>0</v>
      </c>
      <c r="G441" s="6">
        <v>0</v>
      </c>
      <c r="H441" s="28"/>
      <c r="I441" s="28"/>
      <c r="J441" s="28">
        <f t="shared" si="93"/>
        <v>16010.437596378053</v>
      </c>
    </row>
    <row r="442" spans="1:10" hidden="1" outlineLevel="1" collapsed="1" x14ac:dyDescent="0.2">
      <c r="A442" s="8" t="s">
        <v>0</v>
      </c>
      <c r="B442" s="17"/>
      <c r="C442" s="18" t="s">
        <v>45</v>
      </c>
      <c r="D442" s="19">
        <f>SUM(D443:D446)</f>
        <v>12069.024987430068</v>
      </c>
      <c r="E442" s="19">
        <f t="shared" ref="E442:J442" si="102">SUM(E443:E446)</f>
        <v>0</v>
      </c>
      <c r="F442" s="19">
        <f t="shared" si="102"/>
        <v>21.289324938666159</v>
      </c>
      <c r="G442" s="19">
        <f t="shared" si="102"/>
        <v>987.28881876771675</v>
      </c>
      <c r="H442" s="19">
        <f t="shared" si="102"/>
        <v>0</v>
      </c>
      <c r="I442" s="19">
        <f t="shared" si="102"/>
        <v>1984.341426170042</v>
      </c>
      <c r="J442" s="19">
        <f t="shared" si="102"/>
        <v>15061.944557306493</v>
      </c>
    </row>
    <row r="443" spans="1:10" hidden="1" outlineLevel="1" x14ac:dyDescent="0.2">
      <c r="A443" s="8"/>
      <c r="B443" s="7"/>
      <c r="C443" s="20" t="s">
        <v>2</v>
      </c>
      <c r="D443" s="28">
        <v>6223.6014841642245</v>
      </c>
      <c r="E443" s="28"/>
      <c r="F443" s="28">
        <v>0</v>
      </c>
      <c r="G443" s="6">
        <v>0</v>
      </c>
      <c r="H443" s="28"/>
      <c r="I443" s="28"/>
      <c r="J443" s="28">
        <f t="shared" si="93"/>
        <v>6223.6014841642245</v>
      </c>
    </row>
    <row r="444" spans="1:10" hidden="1" outlineLevel="1" x14ac:dyDescent="0.2">
      <c r="A444" s="8"/>
      <c r="B444" s="7"/>
      <c r="C444" s="20" t="s">
        <v>48</v>
      </c>
      <c r="D444" s="28">
        <v>2.3516294184469237</v>
      </c>
      <c r="E444" s="28"/>
      <c r="F444" s="28">
        <v>0</v>
      </c>
      <c r="G444" s="6">
        <v>0</v>
      </c>
      <c r="H444" s="28"/>
      <c r="I444" s="28">
        <v>1984.341426170042</v>
      </c>
      <c r="J444" s="28">
        <f t="shared" si="93"/>
        <v>1986.693055588489</v>
      </c>
    </row>
    <row r="445" spans="1:10" hidden="1" outlineLevel="1" x14ac:dyDescent="0.2">
      <c r="A445" s="8"/>
      <c r="B445" s="7"/>
      <c r="C445" s="20" t="s">
        <v>8</v>
      </c>
      <c r="D445" s="28">
        <v>6689.5624676322996</v>
      </c>
      <c r="E445" s="28"/>
      <c r="F445" s="28">
        <v>0</v>
      </c>
      <c r="G445" s="6">
        <v>0</v>
      </c>
      <c r="H445" s="28"/>
      <c r="I445" s="28"/>
      <c r="J445" s="28">
        <f t="shared" si="93"/>
        <v>6689.5624676322996</v>
      </c>
    </row>
    <row r="446" spans="1:10" hidden="1" outlineLevel="1" x14ac:dyDescent="0.2">
      <c r="A446" s="8"/>
      <c r="B446" s="7"/>
      <c r="C446" s="20" t="s">
        <v>3</v>
      </c>
      <c r="D446" s="28">
        <v>-846.49059378490301</v>
      </c>
      <c r="E446" s="28"/>
      <c r="F446" s="28">
        <v>21.289324938666159</v>
      </c>
      <c r="G446" s="6">
        <v>987.28881876771675</v>
      </c>
      <c r="H446" s="28"/>
      <c r="I446" s="28"/>
      <c r="J446" s="28">
        <f t="shared" si="93"/>
        <v>162.08754992147988</v>
      </c>
    </row>
    <row r="447" spans="1:10" x14ac:dyDescent="0.2">
      <c r="A447" s="8" t="s">
        <v>55</v>
      </c>
      <c r="B447" s="12" t="s">
        <v>33</v>
      </c>
      <c r="C447" s="22"/>
      <c r="D447" s="23">
        <f>D448+D459</f>
        <v>7696028.4464792963</v>
      </c>
      <c r="E447" s="23">
        <f t="shared" ref="E447:J447" si="103">E448+E459</f>
        <v>0</v>
      </c>
      <c r="F447" s="23">
        <f t="shared" si="103"/>
        <v>533041.72295910469</v>
      </c>
      <c r="G447" s="23">
        <f t="shared" si="103"/>
        <v>1479788.1895562259</v>
      </c>
      <c r="H447" s="23">
        <f t="shared" si="103"/>
        <v>0</v>
      </c>
      <c r="I447" s="23">
        <f t="shared" si="103"/>
        <v>646055.80972655548</v>
      </c>
      <c r="J447" s="23">
        <f t="shared" si="103"/>
        <v>10354914.168721182</v>
      </c>
    </row>
    <row r="448" spans="1:10" collapsed="1" x14ac:dyDescent="0.2">
      <c r="A448" s="8" t="s">
        <v>56</v>
      </c>
      <c r="B448" s="34" t="s">
        <v>41</v>
      </c>
      <c r="C448" s="25"/>
      <c r="D448" s="26">
        <f>D449+D454</f>
        <v>4245782.1456416938</v>
      </c>
      <c r="E448" s="26">
        <f t="shared" ref="E448:J448" si="104">E449+E454</f>
        <v>0</v>
      </c>
      <c r="F448" s="26">
        <f t="shared" si="104"/>
        <v>250712.60288884467</v>
      </c>
      <c r="G448" s="26">
        <f t="shared" si="104"/>
        <v>814057.65386096679</v>
      </c>
      <c r="H448" s="26">
        <f t="shared" si="104"/>
        <v>0</v>
      </c>
      <c r="I448" s="26">
        <f t="shared" si="104"/>
        <v>355772.08421147941</v>
      </c>
      <c r="J448" s="26">
        <f t="shared" si="104"/>
        <v>5666324.4866029844</v>
      </c>
    </row>
    <row r="449" spans="1:10" hidden="1" outlineLevel="1" x14ac:dyDescent="0.2">
      <c r="A449" s="8" t="s">
        <v>0</v>
      </c>
      <c r="B449" s="17"/>
      <c r="C449" s="18" t="s">
        <v>31</v>
      </c>
      <c r="D449" s="19">
        <f>SUM(D450:D453)</f>
        <v>1503480.4923060751</v>
      </c>
      <c r="E449" s="19">
        <f t="shared" ref="E449:J449" si="105">SUM(E450:E453)</f>
        <v>0</v>
      </c>
      <c r="F449" s="19">
        <f t="shared" si="105"/>
        <v>25891.000000000011</v>
      </c>
      <c r="G449" s="19">
        <f t="shared" si="105"/>
        <v>0</v>
      </c>
      <c r="H449" s="19">
        <f t="shared" si="105"/>
        <v>0</v>
      </c>
      <c r="I449" s="19">
        <f t="shared" si="105"/>
        <v>4617.6759999999995</v>
      </c>
      <c r="J449" s="19">
        <f t="shared" si="105"/>
        <v>1533989.168306075</v>
      </c>
    </row>
    <row r="450" spans="1:10" hidden="1" outlineLevel="2" x14ac:dyDescent="0.2">
      <c r="A450" s="8"/>
      <c r="B450" s="7"/>
      <c r="C450" s="20" t="s">
        <v>2</v>
      </c>
      <c r="D450" s="28">
        <v>1132936.7993139988</v>
      </c>
      <c r="E450" s="28"/>
      <c r="F450" s="28">
        <v>0</v>
      </c>
      <c r="G450" s="6">
        <v>0</v>
      </c>
      <c r="H450" s="28"/>
      <c r="I450" s="28"/>
      <c r="J450" s="28">
        <f t="shared" si="93"/>
        <v>1132936.7993139988</v>
      </c>
    </row>
    <row r="451" spans="1:10" hidden="1" outlineLevel="2" x14ac:dyDescent="0.2">
      <c r="A451" s="8"/>
      <c r="B451" s="7"/>
      <c r="C451" s="20" t="s">
        <v>48</v>
      </c>
      <c r="D451" s="28">
        <v>1143.134217029</v>
      </c>
      <c r="E451" s="28"/>
      <c r="F451" s="28">
        <v>0</v>
      </c>
      <c r="G451" s="6">
        <v>0</v>
      </c>
      <c r="H451" s="28"/>
      <c r="I451" s="28">
        <v>4617.6759999999995</v>
      </c>
      <c r="J451" s="28">
        <f t="shared" si="93"/>
        <v>5760.8102170289994</v>
      </c>
    </row>
    <row r="452" spans="1:10" hidden="1" outlineLevel="2" x14ac:dyDescent="0.2">
      <c r="A452" s="8"/>
      <c r="B452" s="7"/>
      <c r="C452" s="20" t="s">
        <v>8</v>
      </c>
      <c r="D452" s="28">
        <v>205062.20233668172</v>
      </c>
      <c r="E452" s="28"/>
      <c r="F452" s="28">
        <v>0</v>
      </c>
      <c r="G452" s="6">
        <v>0</v>
      </c>
      <c r="H452" s="28"/>
      <c r="I452" s="28"/>
      <c r="J452" s="28">
        <f t="shared" si="93"/>
        <v>205062.20233668172</v>
      </c>
    </row>
    <row r="453" spans="1:10" hidden="1" outlineLevel="2" x14ac:dyDescent="0.2">
      <c r="A453" s="8"/>
      <c r="B453" s="7"/>
      <c r="C453" s="20" t="s">
        <v>3</v>
      </c>
      <c r="D453" s="28">
        <v>164338.35643836542</v>
      </c>
      <c r="E453" s="28"/>
      <c r="F453" s="28">
        <v>25891.000000000011</v>
      </c>
      <c r="G453" s="6">
        <v>0</v>
      </c>
      <c r="H453" s="28"/>
      <c r="I453" s="28"/>
      <c r="J453" s="28">
        <f t="shared" si="93"/>
        <v>190229.35643836542</v>
      </c>
    </row>
    <row r="454" spans="1:10" hidden="1" outlineLevel="1" collapsed="1" x14ac:dyDescent="0.2">
      <c r="A454" s="8" t="s">
        <v>0</v>
      </c>
      <c r="B454" s="17"/>
      <c r="C454" s="18" t="s">
        <v>45</v>
      </c>
      <c r="D454" s="19">
        <f>SUM(D455:D458)</f>
        <v>2742301.6533356183</v>
      </c>
      <c r="E454" s="19">
        <f t="shared" ref="E454:J454" si="106">SUM(E455:E458)</f>
        <v>0</v>
      </c>
      <c r="F454" s="19">
        <f t="shared" si="106"/>
        <v>224821.60288884467</v>
      </c>
      <c r="G454" s="19">
        <f t="shared" si="106"/>
        <v>814057.65386096679</v>
      </c>
      <c r="H454" s="19">
        <f t="shared" si="106"/>
        <v>0</v>
      </c>
      <c r="I454" s="19">
        <f t="shared" si="106"/>
        <v>351154.40821147943</v>
      </c>
      <c r="J454" s="19">
        <f t="shared" si="106"/>
        <v>4132335.3182969093</v>
      </c>
    </row>
    <row r="455" spans="1:10" hidden="1" outlineLevel="1" x14ac:dyDescent="0.2">
      <c r="A455" s="8"/>
      <c r="B455" s="7"/>
      <c r="C455" s="20" t="s">
        <v>2</v>
      </c>
      <c r="D455" s="28">
        <v>1361306.3878165833</v>
      </c>
      <c r="E455" s="28"/>
      <c r="F455" s="28">
        <v>0</v>
      </c>
      <c r="G455" s="6">
        <v>0</v>
      </c>
      <c r="H455" s="28"/>
      <c r="I455" s="28"/>
      <c r="J455" s="28">
        <f t="shared" si="93"/>
        <v>1361306.3878165833</v>
      </c>
    </row>
    <row r="456" spans="1:10" hidden="1" outlineLevel="1" x14ac:dyDescent="0.2">
      <c r="A456" s="8"/>
      <c r="B456" s="7"/>
      <c r="C456" s="20" t="s">
        <v>48</v>
      </c>
      <c r="D456" s="28">
        <v>160.27720026321924</v>
      </c>
      <c r="E456" s="28"/>
      <c r="F456" s="28">
        <v>0</v>
      </c>
      <c r="G456" s="6">
        <v>0</v>
      </c>
      <c r="H456" s="28"/>
      <c r="I456" s="28">
        <v>351154.40821147943</v>
      </c>
      <c r="J456" s="28">
        <f t="shared" si="93"/>
        <v>351314.68541174266</v>
      </c>
    </row>
    <row r="457" spans="1:10" hidden="1" outlineLevel="1" x14ac:dyDescent="0.2">
      <c r="A457" s="8"/>
      <c r="B457" s="7"/>
      <c r="C457" s="20" t="s">
        <v>8</v>
      </c>
      <c r="D457" s="28">
        <v>775471.90174242237</v>
      </c>
      <c r="E457" s="28"/>
      <c r="F457" s="28">
        <v>0</v>
      </c>
      <c r="G457" s="6">
        <v>0</v>
      </c>
      <c r="H457" s="28"/>
      <c r="I457" s="28"/>
      <c r="J457" s="28">
        <f t="shared" si="93"/>
        <v>775471.90174242237</v>
      </c>
    </row>
    <row r="458" spans="1:10" hidden="1" outlineLevel="1" x14ac:dyDescent="0.2">
      <c r="A458" s="8"/>
      <c r="B458" s="7"/>
      <c r="C458" s="20" t="s">
        <v>3</v>
      </c>
      <c r="D458" s="28">
        <v>605363.08657634957</v>
      </c>
      <c r="E458" s="28"/>
      <c r="F458" s="28">
        <v>224821.60288884467</v>
      </c>
      <c r="G458" s="6">
        <v>814057.65386096679</v>
      </c>
      <c r="H458" s="28"/>
      <c r="I458" s="28"/>
      <c r="J458" s="28">
        <f t="shared" si="93"/>
        <v>1644242.3433261611</v>
      </c>
    </row>
    <row r="459" spans="1:10" collapsed="1" x14ac:dyDescent="0.2">
      <c r="A459" s="8" t="s">
        <v>56</v>
      </c>
      <c r="B459" s="34" t="s">
        <v>34</v>
      </c>
      <c r="C459" s="25"/>
      <c r="D459" s="26">
        <f>D460+D465</f>
        <v>3450246.3008376029</v>
      </c>
      <c r="E459" s="26">
        <f t="shared" ref="E459:J459" si="107">E460+E465</f>
        <v>0</v>
      </c>
      <c r="F459" s="26">
        <f t="shared" si="107"/>
        <v>282329.12007025996</v>
      </c>
      <c r="G459" s="26">
        <f t="shared" si="107"/>
        <v>665730.53569525911</v>
      </c>
      <c r="H459" s="26">
        <f t="shared" si="107"/>
        <v>0</v>
      </c>
      <c r="I459" s="26">
        <f t="shared" si="107"/>
        <v>290283.72551507608</v>
      </c>
      <c r="J459" s="26">
        <f t="shared" si="107"/>
        <v>4688589.6821181979</v>
      </c>
    </row>
    <row r="460" spans="1:10" hidden="1" outlineLevel="1" x14ac:dyDescent="0.2">
      <c r="A460" s="8" t="s">
        <v>0</v>
      </c>
      <c r="B460" s="17"/>
      <c r="C460" s="18" t="s">
        <v>31</v>
      </c>
      <c r="D460" s="19">
        <f>SUM(D461:D464)</f>
        <v>1207191.8260606066</v>
      </c>
      <c r="E460" s="19">
        <f t="shared" ref="E460:J460" si="108">SUM(E461:E464)</f>
        <v>0</v>
      </c>
      <c r="F460" s="19">
        <f t="shared" si="108"/>
        <v>98391</v>
      </c>
      <c r="G460" s="19">
        <f t="shared" si="108"/>
        <v>0</v>
      </c>
      <c r="H460" s="19">
        <f t="shared" si="108"/>
        <v>0</v>
      </c>
      <c r="I460" s="19">
        <f t="shared" si="108"/>
        <v>3611.9760000000001</v>
      </c>
      <c r="J460" s="19">
        <f t="shared" si="108"/>
        <v>1309194.8020606064</v>
      </c>
    </row>
    <row r="461" spans="1:10" hidden="1" outlineLevel="2" x14ac:dyDescent="0.2">
      <c r="A461" s="8"/>
      <c r="B461" s="7"/>
      <c r="C461" s="20" t="s">
        <v>2</v>
      </c>
      <c r="D461" s="28">
        <v>886172.03525138926</v>
      </c>
      <c r="E461" s="28"/>
      <c r="F461" s="28">
        <v>0</v>
      </c>
      <c r="G461" s="6">
        <v>0</v>
      </c>
      <c r="H461" s="28"/>
      <c r="I461" s="28"/>
      <c r="J461" s="28">
        <f t="shared" si="93"/>
        <v>886172.03525138926</v>
      </c>
    </row>
    <row r="462" spans="1:10" hidden="1" outlineLevel="2" x14ac:dyDescent="0.2">
      <c r="A462" s="8"/>
      <c r="B462" s="7"/>
      <c r="C462" s="20" t="s">
        <v>48</v>
      </c>
      <c r="D462" s="28">
        <v>894.16696985399994</v>
      </c>
      <c r="E462" s="28"/>
      <c r="F462" s="28">
        <v>0</v>
      </c>
      <c r="G462" s="6">
        <v>0</v>
      </c>
      <c r="H462" s="28"/>
      <c r="I462" s="28">
        <v>3611.9760000000001</v>
      </c>
      <c r="J462" s="28">
        <f t="shared" si="93"/>
        <v>4506.1429698539996</v>
      </c>
    </row>
    <row r="463" spans="1:10" hidden="1" outlineLevel="2" x14ac:dyDescent="0.2">
      <c r="A463" s="8"/>
      <c r="B463" s="7"/>
      <c r="C463" s="20" t="s">
        <v>8</v>
      </c>
      <c r="D463" s="28">
        <v>204096.48002626703</v>
      </c>
      <c r="E463" s="28"/>
      <c r="F463" s="28">
        <v>0</v>
      </c>
      <c r="G463" s="6">
        <v>0</v>
      </c>
      <c r="H463" s="28"/>
      <c r="I463" s="28"/>
      <c r="J463" s="28">
        <f t="shared" si="93"/>
        <v>204096.48002626703</v>
      </c>
    </row>
    <row r="464" spans="1:10" hidden="1" outlineLevel="2" x14ac:dyDescent="0.2">
      <c r="A464" s="8"/>
      <c r="B464" s="7"/>
      <c r="C464" s="20" t="s">
        <v>3</v>
      </c>
      <c r="D464" s="28">
        <v>116029.14381309628</v>
      </c>
      <c r="E464" s="28"/>
      <c r="F464" s="28">
        <v>98391</v>
      </c>
      <c r="G464" s="6">
        <v>0</v>
      </c>
      <c r="H464" s="28"/>
      <c r="I464" s="28"/>
      <c r="J464" s="28">
        <f t="shared" si="93"/>
        <v>214420.14381309628</v>
      </c>
    </row>
    <row r="465" spans="1:10" hidden="1" outlineLevel="1" collapsed="1" x14ac:dyDescent="0.2">
      <c r="A465" s="8" t="s">
        <v>0</v>
      </c>
      <c r="B465" s="17"/>
      <c r="C465" s="18" t="s">
        <v>45</v>
      </c>
      <c r="D465" s="19">
        <f>SUM(D466:D469)</f>
        <v>2243054.4747769963</v>
      </c>
      <c r="E465" s="19">
        <f t="shared" ref="E465:J465" si="109">SUM(E466:E469)</f>
        <v>0</v>
      </c>
      <c r="F465" s="19">
        <f t="shared" si="109"/>
        <v>183938.12007025996</v>
      </c>
      <c r="G465" s="19">
        <f t="shared" si="109"/>
        <v>665730.53569525911</v>
      </c>
      <c r="H465" s="19">
        <f t="shared" si="109"/>
        <v>0</v>
      </c>
      <c r="I465" s="19">
        <f t="shared" si="109"/>
        <v>286671.74951507605</v>
      </c>
      <c r="J465" s="19">
        <f t="shared" si="109"/>
        <v>3379394.8800575915</v>
      </c>
    </row>
    <row r="466" spans="1:10" hidden="1" outlineLevel="1" x14ac:dyDescent="0.2">
      <c r="A466" s="8"/>
      <c r="B466" s="7"/>
      <c r="C466" s="20" t="s">
        <v>2</v>
      </c>
      <c r="D466" s="28">
        <v>1115023.9564687649</v>
      </c>
      <c r="E466" s="28"/>
      <c r="F466" s="28">
        <v>0</v>
      </c>
      <c r="G466" s="6">
        <v>0</v>
      </c>
      <c r="H466" s="28"/>
      <c r="I466" s="28"/>
      <c r="J466" s="28">
        <f t="shared" si="93"/>
        <v>1115023.9564687649</v>
      </c>
    </row>
    <row r="467" spans="1:10" hidden="1" outlineLevel="1" x14ac:dyDescent="0.2">
      <c r="A467" s="8"/>
      <c r="B467" s="7"/>
      <c r="C467" s="20" t="s">
        <v>48</v>
      </c>
      <c r="D467" s="28">
        <v>130.3816946980298</v>
      </c>
      <c r="E467" s="28"/>
      <c r="F467" s="28">
        <v>0</v>
      </c>
      <c r="G467" s="6">
        <v>0</v>
      </c>
      <c r="H467" s="28"/>
      <c r="I467" s="28">
        <v>286671.74951507605</v>
      </c>
      <c r="J467" s="28">
        <f t="shared" si="93"/>
        <v>286802.13120977406</v>
      </c>
    </row>
    <row r="468" spans="1:10" hidden="1" outlineLevel="1" x14ac:dyDescent="0.2">
      <c r="A468" s="8"/>
      <c r="B468" s="7"/>
      <c r="C468" s="20" t="s">
        <v>8</v>
      </c>
      <c r="D468" s="28">
        <v>632331.58570263442</v>
      </c>
      <c r="E468" s="28"/>
      <c r="F468" s="28">
        <v>0</v>
      </c>
      <c r="G468" s="6">
        <v>0</v>
      </c>
      <c r="H468" s="28"/>
      <c r="I468" s="28"/>
      <c r="J468" s="28">
        <f t="shared" si="93"/>
        <v>632331.58570263442</v>
      </c>
    </row>
    <row r="469" spans="1:10" hidden="1" outlineLevel="1" x14ac:dyDescent="0.2">
      <c r="A469" s="8"/>
      <c r="B469" s="7"/>
      <c r="C469" s="20" t="s">
        <v>3</v>
      </c>
      <c r="D469" s="28">
        <v>495568.55091089895</v>
      </c>
      <c r="E469" s="28"/>
      <c r="F469" s="28">
        <v>183938.12007025996</v>
      </c>
      <c r="G469" s="6">
        <v>665730.53569525911</v>
      </c>
      <c r="H469" s="28"/>
      <c r="I469" s="28"/>
      <c r="J469" s="28">
        <f t="shared" si="93"/>
        <v>1345237.206676418</v>
      </c>
    </row>
    <row r="470" spans="1:10" x14ac:dyDescent="0.2">
      <c r="A470" s="8" t="s">
        <v>55</v>
      </c>
      <c r="B470" s="12" t="s">
        <v>42</v>
      </c>
      <c r="C470" s="29"/>
      <c r="D470" s="23">
        <f>D471</f>
        <v>4930499.9999000002</v>
      </c>
      <c r="E470" s="23">
        <f t="shared" ref="E470:J470" si="110">E471</f>
        <v>0</v>
      </c>
      <c r="F470" s="23">
        <f t="shared" si="110"/>
        <v>0</v>
      </c>
      <c r="G470" s="23">
        <f t="shared" si="110"/>
        <v>0</v>
      </c>
      <c r="H470" s="23">
        <f t="shared" si="110"/>
        <v>0</v>
      </c>
      <c r="I470" s="23">
        <f t="shared" si="110"/>
        <v>0</v>
      </c>
      <c r="J470" s="23">
        <f t="shared" si="110"/>
        <v>4930499.9999000002</v>
      </c>
    </row>
    <row r="471" spans="1:10" collapsed="1" x14ac:dyDescent="0.2">
      <c r="A471" s="8" t="s">
        <v>56</v>
      </c>
      <c r="B471" s="33" t="s">
        <v>43</v>
      </c>
      <c r="C471" s="24"/>
      <c r="D471" s="30">
        <f>D472</f>
        <v>4930499.9999000002</v>
      </c>
      <c r="E471" s="30">
        <f t="shared" ref="E471:J472" si="111">E472</f>
        <v>0</v>
      </c>
      <c r="F471" s="30">
        <f t="shared" si="111"/>
        <v>0</v>
      </c>
      <c r="G471" s="30">
        <f t="shared" si="111"/>
        <v>0</v>
      </c>
      <c r="H471" s="30">
        <f t="shared" si="111"/>
        <v>0</v>
      </c>
      <c r="I471" s="30">
        <f t="shared" si="111"/>
        <v>0</v>
      </c>
      <c r="J471" s="30">
        <f t="shared" si="111"/>
        <v>4930499.9999000002</v>
      </c>
    </row>
    <row r="472" spans="1:10" hidden="1" outlineLevel="1" collapsed="1" x14ac:dyDescent="0.2">
      <c r="A472" s="8" t="s">
        <v>0</v>
      </c>
      <c r="B472" s="17"/>
      <c r="C472" s="18" t="s">
        <v>31</v>
      </c>
      <c r="D472" s="19">
        <f>D473</f>
        <v>4930499.9999000002</v>
      </c>
      <c r="E472" s="19">
        <f t="shared" si="111"/>
        <v>0</v>
      </c>
      <c r="F472" s="19">
        <f t="shared" si="111"/>
        <v>0</v>
      </c>
      <c r="G472" s="19">
        <f t="shared" si="111"/>
        <v>0</v>
      </c>
      <c r="H472" s="19">
        <f t="shared" si="111"/>
        <v>0</v>
      </c>
      <c r="I472" s="19">
        <f t="shared" si="111"/>
        <v>0</v>
      </c>
      <c r="J472" s="19">
        <f t="shared" si="111"/>
        <v>4930499.9999000002</v>
      </c>
    </row>
    <row r="473" spans="1:10" hidden="1" outlineLevel="1" x14ac:dyDescent="0.2">
      <c r="B473" s="7"/>
      <c r="C473" s="20" t="s">
        <v>20</v>
      </c>
      <c r="D473" s="28">
        <v>4930499.9999000002</v>
      </c>
      <c r="E473" s="28"/>
      <c r="F473" s="28">
        <v>0</v>
      </c>
      <c r="G473" s="6">
        <v>0</v>
      </c>
      <c r="H473" s="28"/>
      <c r="I473" s="28"/>
      <c r="J473" s="28">
        <f t="shared" ref="J473" si="112">SUM(D473:I473)</f>
        <v>4930499.9999000002</v>
      </c>
    </row>
    <row r="474" spans="1:10" x14ac:dyDescent="0.2">
      <c r="A474" s="8"/>
      <c r="B474" s="12" t="s">
        <v>7</v>
      </c>
      <c r="C474" s="29"/>
      <c r="D474" s="23">
        <f>D475</f>
        <v>0</v>
      </c>
      <c r="E474" s="23">
        <v>27286173.341386486</v>
      </c>
      <c r="F474" s="23">
        <v>1047344.1897002299</v>
      </c>
      <c r="G474" s="23">
        <v>212280.25980013999</v>
      </c>
      <c r="H474" s="23">
        <f t="shared" ref="H474" si="113">H475</f>
        <v>0</v>
      </c>
      <c r="I474" s="23">
        <f t="shared" ref="I474" si="114">I475</f>
        <v>0</v>
      </c>
      <c r="J474" s="23">
        <f>SUM(D474:I474)</f>
        <v>28545797.790886857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Katrin Toompuu</cp:lastModifiedBy>
  <dcterms:created xsi:type="dcterms:W3CDTF">2026-03-13T16:03:43Z</dcterms:created>
  <dcterms:modified xsi:type="dcterms:W3CDTF">2026-03-19T12:33:05Z</dcterms:modified>
</cp:coreProperties>
</file>